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0"/>
  </bookViews>
  <sheets>
    <sheet name="Титул " sheetId="1" r:id="rId1"/>
    <sheet name="План " sheetId="2" r:id="rId2"/>
    <sheet name="чернетка 1 к" sheetId="3" state="hidden" r:id="rId3"/>
    <sheet name="чернетка 2 к" sheetId="4" state="hidden" r:id="rId4"/>
    <sheet name="семестровки" sheetId="5" state="hidden" r:id="rId5"/>
  </sheets>
  <definedNames>
    <definedName name="_xlnm.Print_Titles" localSheetId="1">'План '!$8:$8</definedName>
    <definedName name="_xlnm.Print_Titles" localSheetId="2">'чернетка 1 к'!$8:$8</definedName>
    <definedName name="_xlnm.Print_Titles" localSheetId="3">'чернетка 2 к'!$8:$8</definedName>
    <definedName name="_xlnm.Print_Area" localSheetId="1">'План '!$A$1:$S$220</definedName>
    <definedName name="_xlnm.Print_Area" localSheetId="2">'чернетка 1 к'!$A$1:$P$159</definedName>
    <definedName name="_xlnm.Print_Area" localSheetId="3">'чернетка 2 к'!$A$1:$P$192</definedName>
  </definedNames>
  <calcPr fullCalcOnLoad="1"/>
</workbook>
</file>

<file path=xl/sharedStrings.xml><?xml version="1.0" encoding="utf-8"?>
<sst xmlns="http://schemas.openxmlformats.org/spreadsheetml/2006/main" count="2349" uniqueCount="446">
  <si>
    <t>Загальний обсяг</t>
  </si>
  <si>
    <t>Всього</t>
  </si>
  <si>
    <t>лекції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</si>
  <si>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</si>
  <si>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</si>
  <si>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</si>
  <si>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</si>
  <si>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</si>
  <si>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</si>
  <si>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</si>
  <si>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</si>
  <si>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</si>
  <si>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</si>
  <si>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</si>
  <si>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</si>
  <si>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</si>
  <si>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</si>
  <si>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</si>
  <si>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</si>
  <si>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</si>
  <si>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</si>
  <si>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Практика</t>
  </si>
  <si>
    <t>Канікули</t>
  </si>
  <si>
    <t>Усього</t>
  </si>
  <si>
    <t>Семестр</t>
  </si>
  <si>
    <t>Тижні</t>
  </si>
  <si>
    <t>Ректор ________________________</t>
  </si>
  <si>
    <t xml:space="preserve"> </t>
  </si>
  <si>
    <t>Розподіл за семестрами</t>
  </si>
  <si>
    <t xml:space="preserve">Кількість годин </t>
  </si>
  <si>
    <t>екзаменів</t>
  </si>
  <si>
    <t>заліків</t>
  </si>
  <si>
    <t>курсові</t>
  </si>
  <si>
    <t>Аудиторні</t>
  </si>
  <si>
    <t>Самостійна робота</t>
  </si>
  <si>
    <t>роботи</t>
  </si>
  <si>
    <t xml:space="preserve">лаборат. </t>
  </si>
  <si>
    <t>1 курс</t>
  </si>
  <si>
    <t>2 курс</t>
  </si>
  <si>
    <t>Кількість годин на тиждень</t>
  </si>
  <si>
    <t xml:space="preserve"> Кількість екзаменів</t>
  </si>
  <si>
    <t>Кількість заліків</t>
  </si>
  <si>
    <t xml:space="preserve"> Кількість курсових робіт</t>
  </si>
  <si>
    <t>Загальна кількість</t>
  </si>
  <si>
    <t>обов'язкові</t>
  </si>
  <si>
    <t>4а</t>
  </si>
  <si>
    <t>4б</t>
  </si>
  <si>
    <t>№ з/п</t>
  </si>
  <si>
    <t>Кількість аудиторних годин за семестрами</t>
  </si>
  <si>
    <t>кількість тижнів у семестрі</t>
  </si>
  <si>
    <t xml:space="preserve">Кваліфікація: бакалавр з галузевого машинобудування </t>
  </si>
  <si>
    <t>Т</t>
  </si>
  <si>
    <t>С</t>
  </si>
  <si>
    <t>К</t>
  </si>
  <si>
    <t>П</t>
  </si>
  <si>
    <t>Д</t>
  </si>
  <si>
    <t>Переддипломна</t>
  </si>
  <si>
    <t>Разом п. 1.2</t>
  </si>
  <si>
    <t>практич.</t>
  </si>
  <si>
    <t>1.1.1</t>
  </si>
  <si>
    <t>1.1.2</t>
  </si>
  <si>
    <t>1.1.3</t>
  </si>
  <si>
    <t>1.1.4</t>
  </si>
  <si>
    <t>1.1.5</t>
  </si>
  <si>
    <t>1.2.4</t>
  </si>
  <si>
    <t>Переддипломна практика</t>
  </si>
  <si>
    <t>Декан факультету машинобудування</t>
  </si>
  <si>
    <t>Гарант освітньої програми</t>
  </si>
  <si>
    <t>Зав. кафедри КМСІТ</t>
  </si>
  <si>
    <t>на базі академії</t>
  </si>
  <si>
    <t>зал.</t>
  </si>
  <si>
    <t>Разом п. 1.1</t>
  </si>
  <si>
    <t>1.2.1</t>
  </si>
  <si>
    <t>Разом обов'язкові компоненти освітньої програми</t>
  </si>
  <si>
    <t xml:space="preserve">ІНТЕГРОВАНИЙ НАВЧАЛЬНИЙ ПЛАН </t>
  </si>
  <si>
    <r>
      <t xml:space="preserve">підготовки: </t>
    </r>
    <r>
      <rPr>
        <b/>
        <sz val="16"/>
        <rFont val="Times New Roman"/>
        <family val="1"/>
      </rPr>
      <t>бакалавра</t>
    </r>
  </si>
  <si>
    <r>
      <t xml:space="preserve">спеціальність: </t>
    </r>
    <r>
      <rPr>
        <b/>
        <sz val="16"/>
        <rFont val="Times New Roman"/>
        <family val="1"/>
      </rPr>
      <t>133 "Галузеве машинобудування"</t>
    </r>
  </si>
  <si>
    <t>НАЗВА НАВЧАЛЬНОЇ ДИСЦИПЛІНИ</t>
  </si>
  <si>
    <t>Кількість кредитів ЄКТС</t>
  </si>
  <si>
    <t>Іноземна мова (за професійним спрямуванням) (загальний обсяг)</t>
  </si>
  <si>
    <t>Вища математика (загальний обсяг)</t>
  </si>
  <si>
    <t>Електротехніка, електроніка та мікропроцесорна техніка (загальний обсяг)</t>
  </si>
  <si>
    <t>Фізика (загальний обсяг)</t>
  </si>
  <si>
    <t>вибіркові</t>
  </si>
  <si>
    <r>
      <t xml:space="preserve">галузь знань: </t>
    </r>
    <r>
      <rPr>
        <b/>
        <sz val="16"/>
        <rFont val="Times New Roman"/>
        <family val="1"/>
      </rPr>
      <t>13 "Механічна інженерія"</t>
    </r>
    <r>
      <rPr>
        <sz val="16"/>
        <rFont val="Times New Roman"/>
        <family val="1"/>
      </rPr>
      <t xml:space="preserve"> </t>
    </r>
  </si>
  <si>
    <t xml:space="preserve">Кваліфікаційна робота бакалавра </t>
  </si>
  <si>
    <t>Захист кваліфі-каційної роботи бакалавра</t>
  </si>
  <si>
    <t>№</t>
  </si>
  <si>
    <t>Форма</t>
  </si>
  <si>
    <t>проєкти</t>
  </si>
  <si>
    <t>1.1.2.1</t>
  </si>
  <si>
    <t>1.1.4.1</t>
  </si>
  <si>
    <t>1.2 Цикл професійної підготовки</t>
  </si>
  <si>
    <t>1.1 Цикл загальної підготовки</t>
  </si>
  <si>
    <t>1.2.6</t>
  </si>
  <si>
    <t>1.2.7</t>
  </si>
  <si>
    <t>1.2.9</t>
  </si>
  <si>
    <t>1.2.10</t>
  </si>
  <si>
    <t>1.2.11</t>
  </si>
  <si>
    <t>1.2.12</t>
  </si>
  <si>
    <t>Кваліфікаційна робота бакалавра</t>
  </si>
  <si>
    <r>
      <t xml:space="preserve">форма навчання: </t>
    </r>
    <r>
      <rPr>
        <b/>
        <sz val="16"/>
        <rFont val="Times New Roman"/>
        <family val="1"/>
      </rPr>
      <t xml:space="preserve">денна зі скороченим терміном навчання </t>
    </r>
  </si>
  <si>
    <t>у тому числі на базі фахової передвищої освіти</t>
  </si>
  <si>
    <t>у тому числі на базі академії</t>
  </si>
  <si>
    <t>1.3 Практична підготовка</t>
  </si>
  <si>
    <t>Разом п. 1.3</t>
  </si>
  <si>
    <t>1.4 Атестація</t>
  </si>
  <si>
    <t>1.4.1</t>
  </si>
  <si>
    <t>4б КРБ*</t>
  </si>
  <si>
    <t>Разом п. 1.4 (на базі академії)</t>
  </si>
  <si>
    <t>2.1.1</t>
  </si>
  <si>
    <t>2.1.2</t>
  </si>
  <si>
    <t>Разом вибіркові компоненти освітньої програми</t>
  </si>
  <si>
    <t>Теорія різання (загальний обсяг)</t>
  </si>
  <si>
    <t>Різальний інструмент (загальний обсяг)</t>
  </si>
  <si>
    <t>Частка кредитів ЄКТС у відсотках</t>
  </si>
  <si>
    <t>2+с*</t>
  </si>
  <si>
    <t>с*</t>
  </si>
  <si>
    <t>Фізичне виховання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</si>
  <si>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</si>
  <si>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</si>
  <si>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4а дф*</t>
  </si>
  <si>
    <t>Проєктування цехів машинобудівних заводів</t>
  </si>
  <si>
    <t>Кількість курсових проєктів</t>
  </si>
  <si>
    <t>НАВЧАЛЬНІ ДИСЦИПЛІНИ, ЩО ВИВЧАЮТЬСЯ ПОНАД НОРМАТИВНУ КІЛЬКІСТЬ КРЕДИТІВ ЄКТС (240 КРЕДИТІВ)</t>
  </si>
  <si>
    <t>1</t>
  </si>
  <si>
    <t>1.1</t>
  </si>
  <si>
    <t>1.2</t>
  </si>
  <si>
    <t>2</t>
  </si>
  <si>
    <t>2.1</t>
  </si>
  <si>
    <t>2.2</t>
  </si>
  <si>
    <t>Д/А</t>
  </si>
  <si>
    <t>Назва</t>
  </si>
  <si>
    <t>1.1.6</t>
  </si>
  <si>
    <t>1.1.7</t>
  </si>
  <si>
    <t>1.2.8</t>
  </si>
  <si>
    <t>екз.</t>
  </si>
  <si>
    <t>1.1.8</t>
  </si>
  <si>
    <t>1.1.9</t>
  </si>
  <si>
    <t>1.3.1</t>
  </si>
  <si>
    <t>1.3.2</t>
  </si>
  <si>
    <t>1.2.11.1</t>
  </si>
  <si>
    <t>1.2.14</t>
  </si>
  <si>
    <t>1.2.3</t>
  </si>
  <si>
    <t>1.2.3.1</t>
  </si>
  <si>
    <t>1 ОБОВ'ЯЗКОВІ НАВЧАЛЬНІ ДИСЦИПЛІНИ</t>
  </si>
  <si>
    <t>2 ДИСЦИПЛІНИ ВІЛЬНОГО ВИБОРУ</t>
  </si>
  <si>
    <t>І ГРАФІК ОСВІТНЬОГО ПРОЦЕСУ</t>
  </si>
  <si>
    <t xml:space="preserve">       II ЗВЕДЕНІ ДАНІ ПРО БЮДЖЕТ ЧАСУ, тижні  </t>
  </si>
  <si>
    <t>ІІІ ПРАКТИКА</t>
  </si>
  <si>
    <t>IV АТЕСТАЦІЯ</t>
  </si>
  <si>
    <t>Позначення: Т – теоретичне навчання; С – екзаменаційна сесія; П – практика;  Д – виконання кваліфікаційної роботи бакалавра; А – захист кваліфікаційної роботи бакалавра; К – канікули</t>
  </si>
  <si>
    <t>2 д*</t>
  </si>
  <si>
    <t>1.2.15</t>
  </si>
  <si>
    <t>1.2.9.1</t>
  </si>
  <si>
    <t>1.2.16</t>
  </si>
  <si>
    <t>Основи охорони праці (загальний обсяг)</t>
  </si>
  <si>
    <t>ПК</t>
  </si>
  <si>
    <t>Т/П/Д</t>
  </si>
  <si>
    <t>1.2.3.2</t>
  </si>
  <si>
    <t>1.2.2</t>
  </si>
  <si>
    <t>1.2.5</t>
  </si>
  <si>
    <t>1.2.5.1</t>
  </si>
  <si>
    <t>1.2.5.2</t>
  </si>
  <si>
    <t>1.2.9.2</t>
  </si>
  <si>
    <t>1.2.10.1</t>
  </si>
  <si>
    <t>1.2.13</t>
  </si>
  <si>
    <t>1.2.13.1</t>
  </si>
  <si>
    <t>Теоретична механіка (загальний обсяг)</t>
  </si>
  <si>
    <t>Основи автоматизованого проєктування та комп'ютерного моделювання у CAD\CAM\CAE-системах (загальний обсяг)</t>
  </si>
  <si>
    <t>2а</t>
  </si>
  <si>
    <t>2б</t>
  </si>
  <si>
    <t>1.2.17</t>
  </si>
  <si>
    <t>Теорія механізмів та машин</t>
  </si>
  <si>
    <t>Підприємницька діяльність та економіка підприємства (загальний обсяг)</t>
  </si>
  <si>
    <t>1.2.14.1</t>
  </si>
  <si>
    <t>1.2.18</t>
  </si>
  <si>
    <t>1.2.18.1</t>
  </si>
  <si>
    <t>1.3.3</t>
  </si>
  <si>
    <t>2.1.1.1</t>
  </si>
  <si>
    <t>2.1.3</t>
  </si>
  <si>
    <t>2.1.1.2</t>
  </si>
  <si>
    <t>2.1.1.3</t>
  </si>
  <si>
    <t>Основи автоматизованого проєктування деталей та вузлів верстатів</t>
  </si>
  <si>
    <t>2.1.2.1</t>
  </si>
  <si>
    <t>2.1.2.2</t>
  </si>
  <si>
    <t>2.1.3.1</t>
  </si>
  <si>
    <t>2.1.3.2</t>
  </si>
  <si>
    <t>Строк навчання – 1 рік 10 місяців</t>
  </si>
  <si>
    <t>Екзаменаційна сесія та проміжний контроль</t>
  </si>
  <si>
    <t>Гідравліка, гідро- та пневмоприводи</t>
  </si>
  <si>
    <t>1.2.4.1</t>
  </si>
  <si>
    <t>Опір матеріалів (загальний обсяг)</t>
  </si>
  <si>
    <t>Хімія (загальний обсяг)</t>
  </si>
  <si>
    <t>П/Д</t>
  </si>
  <si>
    <t xml:space="preserve">           (Віктор Ковальов)</t>
  </si>
  <si>
    <t>Валерій Кассов</t>
  </si>
  <si>
    <t>Віктор Ковальов</t>
  </si>
  <si>
    <t>Яна Васильченко</t>
  </si>
  <si>
    <t>на основі освітньо-кваліфікаційного рівня (ОКР) молодшого спеціаліста</t>
  </si>
  <si>
    <t>на базі ОПП молодшого спеціаліста</t>
  </si>
  <si>
    <t>Екологія (на базі ОПП молодшого спеціаліста)</t>
  </si>
  <si>
    <t>Українська мова (за професійним спрямуванням) (на базі ОПП молодшого спеціаліста)</t>
  </si>
  <si>
    <t>Навчальна практика (на базі ОПП молодшого спеціаліста)</t>
  </si>
  <si>
    <t>Технологічна практика (на базі ОПП молодшого спеціаліста)</t>
  </si>
  <si>
    <t>Виконання кваліфікаційної роботи бакалавра</t>
  </si>
  <si>
    <t>С/Д</t>
  </si>
  <si>
    <r>
      <t xml:space="preserve">освітньо-професійна програма: </t>
    </r>
    <r>
      <rPr>
        <b/>
        <sz val="16"/>
        <rFont val="Times New Roman"/>
        <family val="1"/>
      </rPr>
      <t>"Комп'ютеризовані мехатронні системи, інструменти та тенології"</t>
    </r>
  </si>
  <si>
    <t xml:space="preserve">V ПЛАН ОСВІТНЬОГО ПРОЦЕСУ НА 2024/2025 НАВЧАЛЬНИЙ РІК         НАБІР 2024 РОКУ                     </t>
  </si>
  <si>
    <t>Філософія та основи суспільствознавства (загальний обсяг)</t>
  </si>
  <si>
    <t>Безпека життєдіяльності та основи здорового способу життя (на базі ОПП молодшого спеціаліста)</t>
  </si>
  <si>
    <t>Вступ до інженерії та інженерної освіти (загальний обсяг)</t>
  </si>
  <si>
    <t>Історія України та української культури (на базі ОПП молодшого спеціаліста)</t>
  </si>
  <si>
    <t>1.1.9.1</t>
  </si>
  <si>
    <t>1.2.2.1</t>
  </si>
  <si>
    <t>Деталі машин</t>
  </si>
  <si>
    <t>1.2.15.1</t>
  </si>
  <si>
    <t>1.2.16.1</t>
  </si>
  <si>
    <t>1.2.16.2</t>
  </si>
  <si>
    <t>1.2.19</t>
  </si>
  <si>
    <t>1.2.20</t>
  </si>
  <si>
    <t>1.2.20.1</t>
  </si>
  <si>
    <t>1.2.20.2</t>
  </si>
  <si>
    <t>1.2.21</t>
  </si>
  <si>
    <t>1.2.21.1</t>
  </si>
  <si>
    <t>1.2.3.1.1</t>
  </si>
  <si>
    <t>Деталі машин (курсовий проєкт) на базі академії</t>
  </si>
  <si>
    <t>2.1.1.4</t>
  </si>
  <si>
    <t>2.1.1.5</t>
  </si>
  <si>
    <t>2.1.1.6</t>
  </si>
  <si>
    <t>2.1.1.7</t>
  </si>
  <si>
    <t>2.1.1.8</t>
  </si>
  <si>
    <t>2.1.2.3</t>
  </si>
  <si>
    <t>2.1.2.4</t>
  </si>
  <si>
    <t>2.1.2.5</t>
  </si>
  <si>
    <t>2.1.3.3</t>
  </si>
  <si>
    <t>2.1.3.4</t>
  </si>
  <si>
    <t>2.1.3.5</t>
  </si>
  <si>
    <t>2.1.3.6</t>
  </si>
  <si>
    <t>2.1.3.7</t>
  </si>
  <si>
    <t>2.1.3.8</t>
  </si>
  <si>
    <t>2.1 Цикл загальної підготовки</t>
  </si>
  <si>
    <t>2.2 Цикл професійної підготовки</t>
  </si>
  <si>
    <t>Героїчні особистості в Україні</t>
  </si>
  <si>
    <t>Етика та естетика</t>
  </si>
  <si>
    <t>Іноземна мова</t>
  </si>
  <si>
    <t>Інформаційні війни</t>
  </si>
  <si>
    <t>Історія науки і техніки</t>
  </si>
  <si>
    <t>Релігієзнавство</t>
  </si>
  <si>
    <t>Соціологія</t>
  </si>
  <si>
    <t>Дисципліна з інших ОП ДДМА</t>
  </si>
  <si>
    <t>Політологія</t>
  </si>
  <si>
    <t>Правознавство</t>
  </si>
  <si>
    <t>Психологія</t>
  </si>
  <si>
    <t>Господарське та трудове право</t>
  </si>
  <si>
    <t>Ділова риторика</t>
  </si>
  <si>
    <t>Етика сімейних відносин</t>
  </si>
  <si>
    <t>Основи економічної теорії</t>
  </si>
  <si>
    <t>Тайм-менеджмент</t>
  </si>
  <si>
    <t>Технології психічної саморегуляції та взаємодії</t>
  </si>
  <si>
    <t>2.2.1</t>
  </si>
  <si>
    <t>2.2.1.1</t>
  </si>
  <si>
    <t>2.2.1.2</t>
  </si>
  <si>
    <t>Дисципліна вільного вибору 1 циклу професійної підготовки</t>
  </si>
  <si>
    <t>Засоби комп'ютерної графіки в машинобудуванні</t>
  </si>
  <si>
    <t>Інформаційні технології в машинобудуванні</t>
  </si>
  <si>
    <t>Дисципліна вільного вибору 2 циклу професійної підготовки</t>
  </si>
  <si>
    <t>Теплофізичні процеси</t>
  </si>
  <si>
    <t>2.2.2</t>
  </si>
  <si>
    <t>2.2.2.1</t>
  </si>
  <si>
    <t>2.2.2.2</t>
  </si>
  <si>
    <t>Основи 3D-моделювання технічних об'єктів</t>
  </si>
  <si>
    <t>2.2.3.2.2</t>
  </si>
  <si>
    <t>2.2.3.2.1</t>
  </si>
  <si>
    <t>2.2.3.2</t>
  </si>
  <si>
    <t>Основи 3D-інжинірингу технічних об'єктів</t>
  </si>
  <si>
    <t>2.2.3.1.2</t>
  </si>
  <si>
    <t>2.2.3.1.1</t>
  </si>
  <si>
    <t>2.2.3.1</t>
  </si>
  <si>
    <t>Дисципліна вільного вибору 3 циклу професійної підготовки</t>
  </si>
  <si>
    <t>2.2.3</t>
  </si>
  <si>
    <t>2.2.4</t>
  </si>
  <si>
    <t>Дисципліна вільного вибору 4 циклу професійної підготовки</t>
  </si>
  <si>
    <t>2.2.4.1</t>
  </si>
  <si>
    <t>Верстатне обладнання автоматизованого виробництва</t>
  </si>
  <si>
    <t>2.2.4.1.1</t>
  </si>
  <si>
    <t>2.2.4.1.2</t>
  </si>
  <si>
    <t>Верстатне обладнання автоматизованого виробництва (курсова робота)</t>
  </si>
  <si>
    <t>2.2.4.2</t>
  </si>
  <si>
    <t>Конструювання та розрахунок верстатів і верстатних комплексів</t>
  </si>
  <si>
    <t>2.2.4.2.1</t>
  </si>
  <si>
    <t>2.2.4.2.2</t>
  </si>
  <si>
    <t>Конструювання та розрахунок верстатів і верстатних комплексів (курсова робота)</t>
  </si>
  <si>
    <t>2.2.5</t>
  </si>
  <si>
    <t>Дисципліна вільного вибору 5 циклу професійної підготовки</t>
  </si>
  <si>
    <t>2.2.5.1</t>
  </si>
  <si>
    <t>Програмування багатокоординатної механічної обробки складноконтурних поверхонь</t>
  </si>
  <si>
    <t>2.2.5.2</t>
  </si>
  <si>
    <t>Системи програмування верстатних комплексів</t>
  </si>
  <si>
    <t>2.2.6</t>
  </si>
  <si>
    <t>Дисципліна вільного вибору 6 циклу професійної підготовки</t>
  </si>
  <si>
    <t>2.2.6.1</t>
  </si>
  <si>
    <t>Інструментальні системи та інструментальне забезпечення</t>
  </si>
  <si>
    <t>2.2.6.2</t>
  </si>
  <si>
    <t>Технологічне оснащення процесів механічної обробки</t>
  </si>
  <si>
    <t>2.2.7</t>
  </si>
  <si>
    <t>Дисципліна вільного вибору 7 циклу професійної підготовки</t>
  </si>
  <si>
    <t>2.2.7.1</t>
  </si>
  <si>
    <t>2.2.7.1.1</t>
  </si>
  <si>
    <t>2.2.7.1.2</t>
  </si>
  <si>
    <t>2.2.7.2</t>
  </si>
  <si>
    <t xml:space="preserve">Основи автоматизованого проєктування різальних інструментів </t>
  </si>
  <si>
    <t>2.2.7.2.1</t>
  </si>
  <si>
    <t>2.2.7.2.2</t>
  </si>
  <si>
    <t>2.2.8</t>
  </si>
  <si>
    <t xml:space="preserve">Дисципліна вільного вибору 8 циклу професійної підготовки </t>
  </si>
  <si>
    <t>2.2.8.1</t>
  </si>
  <si>
    <t>Технологія верстатобудування</t>
  </si>
  <si>
    <t>2.2.8.1.1</t>
  </si>
  <si>
    <t>2.2.8.1.2</t>
  </si>
  <si>
    <t>Технологія верстатобудування (курсова робота)</t>
  </si>
  <si>
    <t>2.2.8.2</t>
  </si>
  <si>
    <t>Технологія інструментального виробництва</t>
  </si>
  <si>
    <t>2.2.8.2.1</t>
  </si>
  <si>
    <t>2.2.8.2.2</t>
  </si>
  <si>
    <t>Технологія інструментального виробництва (курсова робота)</t>
  </si>
  <si>
    <t>2.2.9</t>
  </si>
  <si>
    <t xml:space="preserve">Дисципліна вільного вибору 9 циклу професійної підготовки </t>
  </si>
  <si>
    <t>2.2.9.1</t>
  </si>
  <si>
    <t>Виробничі системи механоскладального виробництва</t>
  </si>
  <si>
    <t>2.2.9.2</t>
  </si>
  <si>
    <t>2.2.9.1.1</t>
  </si>
  <si>
    <t>2.2.9.1.2</t>
  </si>
  <si>
    <t>2.2.9.2.1</t>
  </si>
  <si>
    <t>2.2.9.2.2</t>
  </si>
  <si>
    <t>2.2.1.1.1</t>
  </si>
  <si>
    <t>2.2.1.1.2</t>
  </si>
  <si>
    <t>2.2.1.2.1</t>
  </si>
  <si>
    <t>2.2.1.2.2</t>
  </si>
  <si>
    <t>1.2.19.1</t>
  </si>
  <si>
    <t>1.1.7.1</t>
  </si>
  <si>
    <t>Основи технічної творчості та наукових досліджень (загальний обсяг)</t>
  </si>
  <si>
    <t>Взаємозамінність, стандартизація та технічні вимірювання (на базі ОПП молодшого спеціаліста)</t>
  </si>
  <si>
    <t>Інформатика та інформаційні технології (на базі ОПП молодшого спеціаліста)</t>
  </si>
  <si>
    <t>Дисципліна вільного вибору 1 циклу загальної підготовки (на  базі ОПП молодшого спеціаліста)</t>
  </si>
  <si>
    <t>Дисципліна вільного вибору 2 циклу загальної підготовки (на  базі ОПП молодшого спеціаліста)</t>
  </si>
  <si>
    <t>Дисципліна вільного вибору 3 циклу загальної підготовки (на  базі ОПП молодшого спеціаліста)</t>
  </si>
  <si>
    <t>Технологія конструкційних матеріалів та матеріалознавство (загальний обсяг)</t>
  </si>
  <si>
    <t>Дисципліна вільного вибору 3 циклу професійної підготовки (2а, 2б семестри)</t>
  </si>
  <si>
    <t>Дисципліна вільного вибору 3 циклу професійної підготовки (3 семестр)</t>
  </si>
  <si>
    <t>2б, 3</t>
  </si>
  <si>
    <t>Разом п. 2.2 (на базі академії)</t>
  </si>
  <si>
    <t>Менеджмент та організація виробництва (на базі ОПП молодшого спеціаліста)</t>
  </si>
  <si>
    <t>Нарисна геометрія, інженерна та комп'ютерна графіка (на базі ОПП молодшого спеціаліста)</t>
  </si>
  <si>
    <t>1 + 48 годин*</t>
  </si>
  <si>
    <t>11 по 21 годині + 3</t>
  </si>
  <si>
    <t>1.2.12.1</t>
  </si>
  <si>
    <t>у тому числі на базі ОПП молодшого спеціаліста</t>
  </si>
  <si>
    <t>1.2.8.1</t>
  </si>
  <si>
    <t>1.2.14.2</t>
  </si>
  <si>
    <t>Деталі машин (загальний обсяг)</t>
  </si>
  <si>
    <t>Експлуатація, обслуговування, діагностика та ремонт верстатного обладнання (загальний обсяг)</t>
  </si>
  <si>
    <t>Обладнання та транспорт механообробних цехів (загальний обсяг)</t>
  </si>
  <si>
    <t>Основи технології машинобудування (загальний обсяг)</t>
  </si>
  <si>
    <t>Системи керування та мехатронні пристрої верстатних комплексів (загальний обсяг)</t>
  </si>
  <si>
    <t>Разом п. 2.1 (на базі ОПП молодшого спеціаліста)</t>
  </si>
  <si>
    <t>2.2.3.1.3</t>
  </si>
  <si>
    <t>2.2.3.2.3</t>
  </si>
  <si>
    <t>Кількість кредитів ЄКТС за курсами</t>
  </si>
  <si>
    <t>Примітки: КРБ* – захист кваліфікаційної роботи бакалавра; д*- диференційований залік; ф* – факультатив; с* – секційні заняття; кількість екзаменів та заліків наведена без урахування факультативних дисциплін</t>
  </si>
  <si>
    <t>Т/Д</t>
  </si>
  <si>
    <t>24 + 8 тижнів по 15 годин</t>
  </si>
  <si>
    <t>57 + 8 тижнів по 15 годин</t>
  </si>
  <si>
    <t>Примітка. *1 день на тиждень (8 тижнів)</t>
  </si>
  <si>
    <t>(набір 2024 року)</t>
  </si>
  <si>
    <t>Хімія</t>
  </si>
  <si>
    <t xml:space="preserve">Фізика </t>
  </si>
  <si>
    <t xml:space="preserve">Технологія конструкційних матеріалів та матеріалознавство </t>
  </si>
  <si>
    <t>Теорія різання</t>
  </si>
  <si>
    <t>Теоретична механіка</t>
  </si>
  <si>
    <t xml:space="preserve">Основи автоматизованого проєктування та комп'ютерного моделювання у CAD\CAM\CAE-системах </t>
  </si>
  <si>
    <t>Вища математика</t>
  </si>
  <si>
    <t>Філософія та основи суспільствознавства</t>
  </si>
  <si>
    <t xml:space="preserve">Основи технічної творчості та наукових досліджень </t>
  </si>
  <si>
    <t xml:space="preserve">Вступ до інженерії та інженерної освіти </t>
  </si>
  <si>
    <t xml:space="preserve">Електротехніка, електроніка та мікропроцесорна техніка </t>
  </si>
  <si>
    <t xml:space="preserve">Обладнання та транспорт механообробних цехів </t>
  </si>
  <si>
    <t>Опір матеріалів</t>
  </si>
  <si>
    <t>Різальний інструмент</t>
  </si>
  <si>
    <t>Цикл</t>
  </si>
  <si>
    <t>Назва освітнього компоненту (дисципліни)</t>
  </si>
  <si>
    <t>Cеместр</t>
  </si>
  <si>
    <t>Потік, групи</t>
  </si>
  <si>
    <t>Кількість аудиторних годин</t>
  </si>
  <si>
    <t xml:space="preserve"> в семестрі</t>
  </si>
  <si>
    <t>Вид підсумкового контролю (екзамен, залік, курсова робота / проєкт)</t>
  </si>
  <si>
    <t>Кафедра, за якою закріплена дисципліна</t>
  </si>
  <si>
    <t>лекц.</t>
  </si>
  <si>
    <t>лаб.</t>
  </si>
  <si>
    <t>практ.</t>
  </si>
  <si>
    <t>Кількість кредитів 
ЄКТС</t>
  </si>
  <si>
    <t>1 семестр</t>
  </si>
  <si>
    <t>птм</t>
  </si>
  <si>
    <t>кмсіт</t>
  </si>
  <si>
    <t>філ</t>
  </si>
  <si>
    <t>мм</t>
  </si>
  <si>
    <t>опм</t>
  </si>
  <si>
    <t>фіз</t>
  </si>
  <si>
    <t>хіоп</t>
  </si>
  <si>
    <t>залік</t>
  </si>
  <si>
    <t>екзамен</t>
  </si>
  <si>
    <t>ЗО</t>
  </si>
  <si>
    <t>ПО</t>
  </si>
  <si>
    <t>2а семестр</t>
  </si>
  <si>
    <t>еса</t>
  </si>
  <si>
    <t>авп</t>
  </si>
  <si>
    <t>ПВ</t>
  </si>
  <si>
    <t>2б семестр</t>
  </si>
  <si>
    <t>толв</t>
  </si>
  <si>
    <t>екзмен</t>
  </si>
  <si>
    <t xml:space="preserve">КМСІТ-24-1т </t>
  </si>
  <si>
    <t xml:space="preserve">Іноземна мова (за професійним спрямуванням) </t>
  </si>
  <si>
    <t xml:space="preserve">Експлуатація, обслуговування, діагностика та ремонт верстатного обладнання </t>
  </si>
  <si>
    <t xml:space="preserve">Основи охорони праці </t>
  </si>
  <si>
    <t>Основи технології машинобудування</t>
  </si>
  <si>
    <t xml:space="preserve">Підприємницька діяльність та економіка підприємства </t>
  </si>
  <si>
    <t xml:space="preserve">Системи керування та мехатронні пристрої верстатних комплексів </t>
  </si>
  <si>
    <t>курс.проєкт</t>
  </si>
  <si>
    <t>іту</t>
  </si>
  <si>
    <t>курс.робота</t>
  </si>
  <si>
    <t>еп</t>
  </si>
  <si>
    <t>мп</t>
  </si>
  <si>
    <t>3 семестр</t>
  </si>
  <si>
    <t>Деталі машин (курсовий проєкт)</t>
  </si>
  <si>
    <t>4а семестр</t>
  </si>
  <si>
    <t>4б семестр</t>
  </si>
  <si>
    <t>Пр</t>
  </si>
  <si>
    <t>А</t>
  </si>
  <si>
    <t>ПТМ</t>
  </si>
  <si>
    <t xml:space="preserve">ПТМ-24-1т </t>
  </si>
  <si>
    <t>Вантажопідйомні машини</t>
  </si>
  <si>
    <t xml:space="preserve">КМСІТ-23-1т </t>
  </si>
  <si>
    <t>вивчали ДМ і ТМ</t>
  </si>
  <si>
    <t>на 1 курсі не вивчали</t>
  </si>
  <si>
    <t>протокол № 9</t>
  </si>
  <si>
    <t>"  25  "  квітня   2024 р.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</si>
</sst>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-;\-* #,##0_-;\ _-;_-@_-"/>
    <numFmt numFmtId="173" formatCode="#,##0.0_ ;\-#,##0.0\ "/>
    <numFmt numFmtId="174" formatCode="0.0"/>
    <numFmt numFmtId="175" formatCode="#,##0_-;\-* #,##0_-;\ &quot;&quot;_-;_-@_-"/>
    <numFmt numFmtId="176" formatCode="#,##0;\-* #,##0_-;\ &quot;&quot;_-;_-@_-"/>
    <numFmt numFmtId="177" formatCode="#,##0.0;\-* #,##0.0_-;\ &quot;&quot;_-;_-@_-"/>
    <numFmt numFmtId="178" formatCode="#,##0.0_-;\-* #,##0.0_-;\ &quot;&quot;_-;_-@_-"/>
    <numFmt numFmtId="179" formatCode="[$-FC19]d\ mmmm\ yyyy\ &quot;г.&quot;"/>
    <numFmt numFmtId="180" formatCode="#,##0_ ;\-#,##0\ "/>
    <numFmt numFmtId="181" formatCode="#,##0.00_ ;\-#,##0.00\ "/>
    <numFmt numFmtId="182" formatCode="#,##0\ _₽"/>
    <numFmt numFmtId="183" formatCode="#,##0;\-* #,##0_-;\ _-;_-@_-"/>
    <numFmt numFmtId="184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4"/>
      <name val="Arial Cyr"/>
      <family val="0"/>
    </font>
    <font>
      <sz val="16"/>
      <name val="Arial Cyr"/>
      <family val="2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u val="single"/>
      <sz val="22"/>
      <name val="Times New Roman"/>
      <family val="1"/>
    </font>
    <font>
      <sz val="20"/>
      <name val="Arial Cyr"/>
      <family val="2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Arial Cyr"/>
      <family val="2"/>
    </font>
    <font>
      <sz val="8"/>
      <name val="Calibri"/>
      <family val="2"/>
    </font>
    <font>
      <sz val="18"/>
      <name val="Times New Roman"/>
      <family val="1"/>
    </font>
    <font>
      <sz val="18"/>
      <name val="Arial Cyr"/>
      <family val="2"/>
    </font>
    <font>
      <b/>
      <sz val="2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6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name val="Times New Roman Cyr"/>
      <family val="0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 style="medium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thin"/>
      <bottom/>
    </border>
    <border>
      <left/>
      <right style="medium"/>
      <top style="thin"/>
      <bottom>
        <color indexed="63"/>
      </bottom>
    </border>
    <border>
      <left/>
      <right/>
      <top style="medium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medium"/>
      <right style="medium">
        <color indexed="8"/>
      </right>
      <top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/>
      <bottom style="medium"/>
    </border>
    <border>
      <left/>
      <right style="thin"/>
      <top style="medium"/>
      <bottom/>
    </border>
    <border>
      <left style="medium"/>
      <right/>
      <top style="medium"/>
      <bottom style="thin"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/>
    </border>
    <border>
      <left style="medium"/>
      <right style="medium">
        <color indexed="8"/>
      </right>
      <top style="thin">
        <color indexed="8"/>
      </top>
      <bottom style="thin"/>
    </border>
    <border>
      <left style="medium"/>
      <right style="medium">
        <color indexed="8"/>
      </right>
      <top style="thin"/>
      <bottom style="thin"/>
    </border>
    <border>
      <left style="medium"/>
      <right style="medium">
        <color indexed="8"/>
      </right>
      <top style="thin"/>
      <bottom style="medium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medium"/>
      <bottom/>
    </border>
    <border>
      <left/>
      <right style="thin"/>
      <top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/>
      <top style="thin">
        <color indexed="8"/>
      </top>
      <bottom style="medium"/>
    </border>
    <border>
      <left/>
      <right style="thin"/>
      <top style="thin">
        <color indexed="8"/>
      </top>
      <bottom style="medium"/>
    </border>
    <border>
      <left style="thin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943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75" fontId="6" fillId="0" borderId="0" xfId="53" applyNumberFormat="1" applyFont="1" applyFill="1" applyBorder="1" applyAlignment="1" applyProtection="1">
      <alignment vertical="center"/>
      <protection/>
    </xf>
    <xf numFmtId="0" fontId="6" fillId="33" borderId="0" xfId="53" applyNumberFormat="1" applyFont="1" applyFill="1" applyBorder="1" applyAlignment="1" applyProtection="1">
      <alignment horizontal="center" vertical="center"/>
      <protection/>
    </xf>
    <xf numFmtId="175" fontId="6" fillId="0" borderId="0" xfId="53" applyNumberFormat="1" applyFont="1" applyFill="1" applyBorder="1" applyAlignment="1" applyProtection="1">
      <alignment vertical="center"/>
      <protection/>
    </xf>
    <xf numFmtId="175" fontId="20" fillId="0" borderId="0" xfId="53" applyNumberFormat="1" applyFont="1" applyFill="1" applyBorder="1" applyAlignment="1" applyProtection="1">
      <alignment vertical="center"/>
      <protection/>
    </xf>
    <xf numFmtId="0" fontId="6" fillId="33" borderId="0" xfId="53" applyNumberFormat="1" applyFont="1" applyFill="1" applyBorder="1" applyAlignment="1" applyProtection="1">
      <alignment horizontal="center" vertical="center"/>
      <protection/>
    </xf>
    <xf numFmtId="175" fontId="20" fillId="33" borderId="0" xfId="53" applyNumberFormat="1" applyFont="1" applyFill="1" applyBorder="1" applyAlignment="1" applyProtection="1">
      <alignment vertical="center"/>
      <protection/>
    </xf>
    <xf numFmtId="175" fontId="20" fillId="33" borderId="0" xfId="53" applyNumberFormat="1" applyFont="1" applyFill="1" applyBorder="1" applyAlignment="1" applyProtection="1">
      <alignment horizontal="center" vertical="center" wrapText="1"/>
      <protection/>
    </xf>
    <xf numFmtId="0" fontId="20" fillId="33" borderId="0" xfId="53" applyNumberFormat="1" applyFont="1" applyFill="1" applyBorder="1" applyAlignment="1" applyProtection="1">
      <alignment horizontal="center" vertical="center" wrapText="1"/>
      <protection/>
    </xf>
    <xf numFmtId="173" fontId="6" fillId="0" borderId="0" xfId="53" applyNumberFormat="1" applyFont="1" applyFill="1" applyBorder="1" applyAlignment="1" applyProtection="1">
      <alignment vertical="center"/>
      <protection/>
    </xf>
    <xf numFmtId="176" fontId="6" fillId="0" borderId="15" xfId="53" applyNumberFormat="1" applyFont="1" applyFill="1" applyBorder="1" applyAlignment="1" applyProtection="1">
      <alignment horizontal="center" vertical="center"/>
      <protection/>
    </xf>
    <xf numFmtId="176" fontId="6" fillId="0" borderId="16" xfId="53" applyNumberFormat="1" applyFont="1" applyFill="1" applyBorder="1" applyAlignment="1" applyProtection="1">
      <alignment horizontal="center" vertical="center"/>
      <protection/>
    </xf>
    <xf numFmtId="176" fontId="6" fillId="0" borderId="17" xfId="53" applyNumberFormat="1" applyFont="1" applyFill="1" applyBorder="1" applyAlignment="1" applyProtection="1">
      <alignment horizontal="center" vertical="center"/>
      <protection/>
    </xf>
    <xf numFmtId="176" fontId="6" fillId="0" borderId="18" xfId="53" applyNumberFormat="1" applyFont="1" applyFill="1" applyBorder="1" applyAlignment="1" applyProtection="1">
      <alignment horizontal="center" vertical="center"/>
      <protection/>
    </xf>
    <xf numFmtId="176" fontId="10" fillId="0" borderId="16" xfId="53" applyNumberFormat="1" applyFont="1" applyFill="1" applyBorder="1" applyAlignment="1" applyProtection="1">
      <alignment horizontal="center" vertical="center"/>
      <protection/>
    </xf>
    <xf numFmtId="176" fontId="10" fillId="0" borderId="18" xfId="53" applyNumberFormat="1" applyFont="1" applyFill="1" applyBorder="1" applyAlignment="1" applyProtection="1">
      <alignment horizontal="center" vertical="center"/>
      <protection/>
    </xf>
    <xf numFmtId="174" fontId="10" fillId="0" borderId="19" xfId="53" applyNumberFormat="1" applyFont="1" applyFill="1" applyBorder="1" applyAlignment="1" applyProtection="1">
      <alignment horizontal="center" vertical="center"/>
      <protection/>
    </xf>
    <xf numFmtId="49" fontId="6" fillId="0" borderId="20" xfId="53" applyNumberFormat="1" applyFont="1" applyFill="1" applyBorder="1" applyAlignment="1">
      <alignment vertical="center" wrapText="1"/>
      <protection/>
    </xf>
    <xf numFmtId="1" fontId="10" fillId="0" borderId="21" xfId="53" applyNumberFormat="1" applyFont="1" applyFill="1" applyBorder="1" applyAlignment="1">
      <alignment horizontal="center" vertical="center" wrapText="1"/>
      <protection/>
    </xf>
    <xf numFmtId="1" fontId="10" fillId="0" borderId="22" xfId="53" applyNumberFormat="1" applyFont="1" applyFill="1" applyBorder="1" applyAlignment="1">
      <alignment horizontal="center" vertical="center" wrapText="1"/>
      <protection/>
    </xf>
    <xf numFmtId="1" fontId="10" fillId="0" borderId="23" xfId="53" applyNumberFormat="1" applyFont="1" applyFill="1" applyBorder="1" applyAlignment="1">
      <alignment horizontal="center" vertical="center" wrapText="1"/>
      <protection/>
    </xf>
    <xf numFmtId="1" fontId="10" fillId="0" borderId="19" xfId="53" applyNumberFormat="1" applyFont="1" applyFill="1" applyBorder="1" applyAlignment="1" applyProtection="1">
      <alignment horizontal="center" vertical="center"/>
      <protection/>
    </xf>
    <xf numFmtId="1" fontId="10" fillId="0" borderId="21" xfId="53" applyNumberFormat="1" applyFont="1" applyFill="1" applyBorder="1" applyAlignment="1" applyProtection="1">
      <alignment horizontal="center" vertical="center"/>
      <protection/>
    </xf>
    <xf numFmtId="1" fontId="10" fillId="0" borderId="22" xfId="53" applyNumberFormat="1" applyFont="1" applyFill="1" applyBorder="1" applyAlignment="1" applyProtection="1">
      <alignment horizontal="center" vertical="center"/>
      <protection/>
    </xf>
    <xf numFmtId="1" fontId="10" fillId="0" borderId="23" xfId="53" applyNumberFormat="1" applyFont="1" applyFill="1" applyBorder="1" applyAlignment="1" applyProtection="1">
      <alignment horizontal="center" vertical="center"/>
      <protection/>
    </xf>
    <xf numFmtId="177" fontId="6" fillId="0" borderId="24" xfId="53" applyNumberFormat="1" applyFont="1" applyFill="1" applyBorder="1" applyAlignment="1" applyProtection="1">
      <alignment horizontal="center" vertical="center"/>
      <protection/>
    </xf>
    <xf numFmtId="181" fontId="6" fillId="0" borderId="0" xfId="53" applyNumberFormat="1" applyFont="1" applyFill="1" applyBorder="1" applyAlignment="1" applyProtection="1">
      <alignment vertical="center"/>
      <protection/>
    </xf>
    <xf numFmtId="173" fontId="6" fillId="0" borderId="0" xfId="53" applyNumberFormat="1" applyFont="1" applyFill="1" applyBorder="1" applyAlignment="1" applyProtection="1">
      <alignment vertical="center"/>
      <protection/>
    </xf>
    <xf numFmtId="176" fontId="10" fillId="0" borderId="17" xfId="53" applyNumberFormat="1" applyFont="1" applyFill="1" applyBorder="1" applyAlignment="1" applyProtection="1">
      <alignment horizontal="center" vertical="center"/>
      <protection/>
    </xf>
    <xf numFmtId="176" fontId="6" fillId="0" borderId="20" xfId="53" applyNumberFormat="1" applyFont="1" applyFill="1" applyBorder="1" applyAlignment="1" applyProtection="1">
      <alignment horizontal="center" vertical="center"/>
      <protection/>
    </xf>
    <xf numFmtId="176" fontId="6" fillId="0" borderId="25" xfId="53" applyNumberFormat="1" applyFont="1" applyFill="1" applyBorder="1" applyAlignment="1" applyProtection="1">
      <alignment horizontal="center" vertical="center"/>
      <protection/>
    </xf>
    <xf numFmtId="173" fontId="6" fillId="0" borderId="20" xfId="53" applyNumberFormat="1" applyFont="1" applyFill="1" applyBorder="1" applyAlignment="1" applyProtection="1">
      <alignment horizontal="center" vertical="center"/>
      <protection/>
    </xf>
    <xf numFmtId="174" fontId="10" fillId="0" borderId="26" xfId="0" applyNumberFormat="1" applyFont="1" applyFill="1" applyBorder="1" applyAlignment="1" applyProtection="1">
      <alignment horizontal="center" vertical="center"/>
      <protection/>
    </xf>
    <xf numFmtId="177" fontId="10" fillId="0" borderId="27" xfId="53" applyNumberFormat="1" applyFont="1" applyFill="1" applyBorder="1" applyAlignment="1" applyProtection="1">
      <alignment horizontal="center" vertical="center"/>
      <protection/>
    </xf>
    <xf numFmtId="1" fontId="10" fillId="0" borderId="28" xfId="0" applyNumberFormat="1" applyFont="1" applyFill="1" applyBorder="1" applyAlignment="1" applyProtection="1">
      <alignment horizontal="center" vertical="center"/>
      <protection/>
    </xf>
    <xf numFmtId="1" fontId="10" fillId="0" borderId="29" xfId="0" applyNumberFormat="1" applyFont="1" applyFill="1" applyBorder="1" applyAlignment="1" applyProtection="1">
      <alignment horizontal="center" vertical="center"/>
      <protection/>
    </xf>
    <xf numFmtId="1" fontId="10" fillId="0" borderId="30" xfId="0" applyNumberFormat="1" applyFont="1" applyFill="1" applyBorder="1" applyAlignment="1" applyProtection="1">
      <alignment horizontal="center" vertical="center"/>
      <protection/>
    </xf>
    <xf numFmtId="1" fontId="10" fillId="0" borderId="22" xfId="0" applyNumberFormat="1" applyFont="1" applyFill="1" applyBorder="1" applyAlignment="1" applyProtection="1">
      <alignment horizontal="center" vertical="center"/>
      <protection/>
    </xf>
    <xf numFmtId="1" fontId="10" fillId="0" borderId="21" xfId="0" applyNumberFormat="1" applyFont="1" applyFill="1" applyBorder="1" applyAlignment="1" applyProtection="1">
      <alignment horizontal="center" vertical="center"/>
      <protection/>
    </xf>
    <xf numFmtId="1" fontId="10" fillId="0" borderId="23" xfId="0" applyNumberFormat="1" applyFont="1" applyFill="1" applyBorder="1" applyAlignment="1" applyProtection="1">
      <alignment horizontal="center" vertical="center"/>
      <protection/>
    </xf>
    <xf numFmtId="184" fontId="6" fillId="0" borderId="0" xfId="53" applyNumberFormat="1" applyFont="1" applyFill="1" applyBorder="1" applyAlignment="1" applyProtection="1">
      <alignment vertical="center"/>
      <protection/>
    </xf>
    <xf numFmtId="174" fontId="10" fillId="0" borderId="19" xfId="53" applyNumberFormat="1" applyFont="1" applyFill="1" applyBorder="1" applyAlignment="1">
      <alignment horizontal="center" vertical="center" wrapText="1"/>
      <protection/>
    </xf>
    <xf numFmtId="49" fontId="6" fillId="0" borderId="20" xfId="53" applyNumberFormat="1" applyFont="1" applyFill="1" applyBorder="1" applyAlignment="1" applyProtection="1">
      <alignment horizontal="center" vertical="center"/>
      <protection/>
    </xf>
    <xf numFmtId="176" fontId="6" fillId="0" borderId="20" xfId="53" applyNumberFormat="1" applyFont="1" applyFill="1" applyBorder="1" applyAlignment="1" applyProtection="1">
      <alignment horizontal="left" vertical="center" wrapText="1"/>
      <protection/>
    </xf>
    <xf numFmtId="174" fontId="6" fillId="0" borderId="20" xfId="53" applyNumberFormat="1" applyFont="1" applyFill="1" applyBorder="1" applyAlignment="1" applyProtection="1">
      <alignment horizontal="center" vertical="center"/>
      <protection/>
    </xf>
    <xf numFmtId="174" fontId="10" fillId="0" borderId="20" xfId="53" applyNumberFormat="1" applyFont="1" applyFill="1" applyBorder="1" applyAlignment="1" applyProtection="1">
      <alignment horizontal="center" vertical="center"/>
      <protection/>
    </xf>
    <xf numFmtId="176" fontId="10" fillId="0" borderId="31" xfId="53" applyNumberFormat="1" applyFont="1" applyFill="1" applyBorder="1" applyAlignment="1" applyProtection="1">
      <alignment horizontal="center" vertical="center"/>
      <protection/>
    </xf>
    <xf numFmtId="176" fontId="10" fillId="0" borderId="21" xfId="53" applyNumberFormat="1" applyFont="1" applyFill="1" applyBorder="1" applyAlignment="1" applyProtection="1">
      <alignment horizontal="center" vertical="center"/>
      <protection/>
    </xf>
    <xf numFmtId="49" fontId="6" fillId="0" borderId="32" xfId="53" applyNumberFormat="1" applyFont="1" applyFill="1" applyBorder="1" applyAlignment="1" applyProtection="1">
      <alignment horizontal="center" vertical="center"/>
      <protection/>
    </xf>
    <xf numFmtId="1" fontId="10" fillId="0" borderId="33" xfId="53" applyNumberFormat="1" applyFont="1" applyFill="1" applyBorder="1" applyAlignment="1">
      <alignment horizontal="center" vertical="center" wrapText="1"/>
      <protection/>
    </xf>
    <xf numFmtId="1" fontId="6" fillId="0" borderId="21" xfId="53" applyNumberFormat="1" applyFont="1" applyFill="1" applyBorder="1" applyAlignment="1">
      <alignment horizontal="center" vertical="center" wrapText="1"/>
      <protection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25" xfId="53" applyFont="1" applyFill="1" applyBorder="1" applyAlignment="1">
      <alignment horizontal="center" vertical="center" wrapText="1"/>
      <protection/>
    </xf>
    <xf numFmtId="49" fontId="6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1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29" fillId="0" borderId="0" xfId="0" applyFont="1" applyFill="1" applyAlignment="1">
      <alignment horizontal="left" vertical="center" wrapText="1"/>
    </xf>
    <xf numFmtId="0" fontId="0" fillId="0" borderId="0" xfId="0" applyFill="1" applyAlignment="1">
      <alignment wrapText="1"/>
    </xf>
    <xf numFmtId="0" fontId="17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52" applyFont="1" applyFill="1">
      <alignment/>
      <protection/>
    </xf>
    <xf numFmtId="0" fontId="9" fillId="0" borderId="0" xfId="52" applyFont="1" applyFill="1">
      <alignment/>
      <protection/>
    </xf>
    <xf numFmtId="0" fontId="12" fillId="0" borderId="0" xfId="52" applyFont="1" applyFill="1">
      <alignment/>
      <protection/>
    </xf>
    <xf numFmtId="0" fontId="6" fillId="0" borderId="22" xfId="53" applyNumberFormat="1" applyFont="1" applyFill="1" applyBorder="1" applyAlignment="1" applyProtection="1">
      <alignment horizontal="center" vertical="center"/>
      <protection/>
    </xf>
    <xf numFmtId="0" fontId="6" fillId="0" borderId="39" xfId="53" applyNumberFormat="1" applyFont="1" applyFill="1" applyBorder="1" applyAlignment="1" applyProtection="1">
      <alignment horizontal="center" vertical="center"/>
      <protection/>
    </xf>
    <xf numFmtId="0" fontId="6" fillId="0" borderId="40" xfId="53" applyNumberFormat="1" applyFont="1" applyFill="1" applyBorder="1" applyAlignment="1" applyProtection="1">
      <alignment horizontal="center" vertical="center"/>
      <protection/>
    </xf>
    <xf numFmtId="0" fontId="6" fillId="0" borderId="23" xfId="53" applyNumberFormat="1" applyFont="1" applyFill="1" applyBorder="1" applyAlignment="1" applyProtection="1">
      <alignment horizontal="center" vertical="center"/>
      <protection/>
    </xf>
    <xf numFmtId="0" fontId="6" fillId="0" borderId="19" xfId="53" applyNumberFormat="1" applyFont="1" applyFill="1" applyBorder="1" applyAlignment="1" applyProtection="1">
      <alignment horizontal="center" vertical="center"/>
      <protection/>
    </xf>
    <xf numFmtId="0" fontId="6" fillId="0" borderId="21" xfId="53" applyNumberFormat="1" applyFont="1" applyFill="1" applyBorder="1" applyAlignment="1" applyProtection="1">
      <alignment horizontal="center" vertical="center"/>
      <protection/>
    </xf>
    <xf numFmtId="0" fontId="6" fillId="0" borderId="31" xfId="53" applyNumberFormat="1" applyFont="1" applyFill="1" applyBorder="1" applyAlignment="1" applyProtection="1">
      <alignment horizontal="center" vertical="center"/>
      <protection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175" fontId="6" fillId="0" borderId="16" xfId="53" applyNumberFormat="1" applyFont="1" applyFill="1" applyBorder="1" applyAlignment="1" applyProtection="1">
      <alignment horizontal="center" vertical="center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177" fontId="10" fillId="0" borderId="24" xfId="53" applyNumberFormat="1" applyFont="1" applyFill="1" applyBorder="1" applyAlignment="1" applyProtection="1">
      <alignment horizontal="center" vertical="center"/>
      <protection/>
    </xf>
    <xf numFmtId="0" fontId="10" fillId="0" borderId="15" xfId="53" applyFont="1" applyFill="1" applyBorder="1" applyAlignment="1">
      <alignment horizontal="center" vertical="center" wrapText="1"/>
      <protection/>
    </xf>
    <xf numFmtId="0" fontId="10" fillId="0" borderId="16" xfId="53" applyFont="1" applyFill="1" applyBorder="1" applyAlignment="1">
      <alignment horizontal="center" vertical="center" wrapText="1"/>
      <protection/>
    </xf>
    <xf numFmtId="0" fontId="10" fillId="0" borderId="17" xfId="53" applyFont="1" applyFill="1" applyBorder="1" applyAlignment="1">
      <alignment horizontal="center" vertical="center" wrapText="1"/>
      <protection/>
    </xf>
    <xf numFmtId="0" fontId="10" fillId="0" borderId="18" xfId="53" applyFont="1" applyFill="1" applyBorder="1" applyAlignment="1">
      <alignment horizontal="center" vertical="center" wrapText="1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0" fontId="6" fillId="0" borderId="16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6" xfId="0" applyFont="1" applyFill="1" applyBorder="1" applyAlignment="1">
      <alignment horizontal="center" vertical="center" wrapText="1"/>
    </xf>
    <xf numFmtId="1" fontId="6" fillId="0" borderId="16" xfId="53" applyNumberFormat="1" applyFont="1" applyFill="1" applyBorder="1" applyAlignment="1" applyProtection="1">
      <alignment horizontal="center" vertical="center"/>
      <protection/>
    </xf>
    <xf numFmtId="1" fontId="6" fillId="0" borderId="17" xfId="53" applyNumberFormat="1" applyFont="1" applyFill="1" applyBorder="1" applyAlignment="1" applyProtection="1">
      <alignment horizontal="center" vertical="center"/>
      <protection/>
    </xf>
    <xf numFmtId="1" fontId="6" fillId="0" borderId="18" xfId="53" applyNumberFormat="1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42" xfId="53" applyFont="1" applyFill="1" applyBorder="1" applyAlignment="1">
      <alignment horizontal="center" vertical="center" wrapText="1"/>
      <protection/>
    </xf>
    <xf numFmtId="0" fontId="6" fillId="0" borderId="31" xfId="53" applyFont="1" applyFill="1" applyBorder="1" applyAlignment="1">
      <alignment horizontal="center" vertical="center" wrapText="1"/>
      <protection/>
    </xf>
    <xf numFmtId="0" fontId="6" fillId="0" borderId="39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33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 wrapText="1"/>
      <protection/>
    </xf>
    <xf numFmtId="0" fontId="6" fillId="0" borderId="27" xfId="53" applyFont="1" applyFill="1" applyBorder="1" applyAlignment="1">
      <alignment horizontal="center" vertical="center" wrapText="1"/>
      <protection/>
    </xf>
    <xf numFmtId="174" fontId="10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52" applyFont="1" applyFill="1" applyAlignment="1">
      <alignment/>
      <protection/>
    </xf>
    <xf numFmtId="176" fontId="6" fillId="0" borderId="38" xfId="53" applyNumberFormat="1" applyFont="1" applyFill="1" applyBorder="1" applyAlignment="1" applyProtection="1">
      <alignment horizontal="center" vertical="center"/>
      <protection/>
    </xf>
    <xf numFmtId="176" fontId="6" fillId="0" borderId="36" xfId="53" applyNumberFormat="1" applyFont="1" applyFill="1" applyBorder="1" applyAlignment="1" applyProtection="1">
      <alignment horizontal="center" vertical="center"/>
      <protection/>
    </xf>
    <xf numFmtId="176" fontId="6" fillId="0" borderId="35" xfId="53" applyNumberFormat="1" applyFont="1" applyFill="1" applyBorder="1" applyAlignment="1" applyProtection="1">
      <alignment horizontal="center" vertical="center"/>
      <protection/>
    </xf>
    <xf numFmtId="176" fontId="6" fillId="0" borderId="43" xfId="53" applyNumberFormat="1" applyFont="1" applyFill="1" applyBorder="1" applyAlignment="1" applyProtection="1">
      <alignment horizontal="center" vertical="center"/>
      <protection/>
    </xf>
    <xf numFmtId="176" fontId="6" fillId="0" borderId="32" xfId="53" applyNumberFormat="1" applyFont="1" applyFill="1" applyBorder="1" applyAlignment="1" applyProtection="1">
      <alignment horizontal="center" vertical="center"/>
      <protection/>
    </xf>
    <xf numFmtId="176" fontId="6" fillId="0" borderId="37" xfId="53" applyNumberFormat="1" applyFont="1" applyFill="1" applyBorder="1" applyAlignment="1" applyProtection="1">
      <alignment horizontal="center" vertical="center"/>
      <protection/>
    </xf>
    <xf numFmtId="174" fontId="6" fillId="0" borderId="24" xfId="53" applyNumberFormat="1" applyFont="1" applyFill="1" applyBorder="1" applyAlignment="1" applyProtection="1">
      <alignment horizontal="center" vertical="center"/>
      <protection/>
    </xf>
    <xf numFmtId="1" fontId="6" fillId="0" borderId="15" xfId="53" applyNumberFormat="1" applyFont="1" applyFill="1" applyBorder="1" applyAlignment="1" applyProtection="1">
      <alignment horizontal="center" vertical="center"/>
      <protection/>
    </xf>
    <xf numFmtId="1" fontId="10" fillId="0" borderId="16" xfId="53" applyNumberFormat="1" applyFont="1" applyFill="1" applyBorder="1" applyAlignment="1" applyProtection="1">
      <alignment horizontal="center" vertical="center"/>
      <protection/>
    </xf>
    <xf numFmtId="1" fontId="10" fillId="0" borderId="17" xfId="53" applyNumberFormat="1" applyFont="1" applyFill="1" applyBorder="1" applyAlignment="1" applyProtection="1">
      <alignment horizontal="center" vertical="center"/>
      <protection/>
    </xf>
    <xf numFmtId="1" fontId="10" fillId="0" borderId="18" xfId="53" applyNumberFormat="1" applyFont="1" applyFill="1" applyBorder="1" applyAlignment="1" applyProtection="1">
      <alignment horizontal="center" vertical="center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174" fontId="10" fillId="0" borderId="24" xfId="53" applyNumberFormat="1" applyFont="1" applyFill="1" applyBorder="1" applyAlignment="1" applyProtection="1">
      <alignment horizontal="center" vertical="center"/>
      <protection/>
    </xf>
    <xf numFmtId="1" fontId="10" fillId="0" borderId="15" xfId="53" applyNumberFormat="1" applyFont="1" applyFill="1" applyBorder="1" applyAlignment="1" applyProtection="1">
      <alignment horizontal="center" vertical="center"/>
      <protection/>
    </xf>
    <xf numFmtId="176" fontId="6" fillId="0" borderId="46" xfId="53" applyNumberFormat="1" applyFont="1" applyFill="1" applyBorder="1" applyAlignment="1" applyProtection="1">
      <alignment horizontal="center" vertical="center"/>
      <protection/>
    </xf>
    <xf numFmtId="176" fontId="6" fillId="0" borderId="47" xfId="53" applyNumberFormat="1" applyFont="1" applyFill="1" applyBorder="1" applyAlignment="1" applyProtection="1">
      <alignment horizontal="center" vertical="center"/>
      <protection/>
    </xf>
    <xf numFmtId="173" fontId="6" fillId="0" borderId="48" xfId="53" applyNumberFormat="1" applyFont="1" applyFill="1" applyBorder="1" applyAlignment="1" applyProtection="1">
      <alignment horizontal="center" vertical="center"/>
      <protection/>
    </xf>
    <xf numFmtId="176" fontId="6" fillId="0" borderId="49" xfId="53" applyNumberFormat="1" applyFont="1" applyFill="1" applyBorder="1" applyAlignment="1" applyProtection="1">
      <alignment horizontal="center" vertical="center"/>
      <protection/>
    </xf>
    <xf numFmtId="176" fontId="6" fillId="0" borderId="50" xfId="53" applyNumberFormat="1" applyFont="1" applyFill="1" applyBorder="1" applyAlignment="1" applyProtection="1">
      <alignment horizontal="center" vertical="center"/>
      <protection/>
    </xf>
    <xf numFmtId="176" fontId="6" fillId="0" borderId="51" xfId="53" applyNumberFormat="1" applyFont="1" applyFill="1" applyBorder="1" applyAlignment="1" applyProtection="1">
      <alignment horizontal="center" vertical="center"/>
      <protection/>
    </xf>
    <xf numFmtId="173" fontId="10" fillId="0" borderId="48" xfId="53" applyNumberFormat="1" applyFont="1" applyFill="1" applyBorder="1" applyAlignment="1" applyProtection="1">
      <alignment horizontal="center" vertical="center"/>
      <protection/>
    </xf>
    <xf numFmtId="176" fontId="10" fillId="0" borderId="49" xfId="53" applyNumberFormat="1" applyFont="1" applyFill="1" applyBorder="1" applyAlignment="1" applyProtection="1">
      <alignment horizontal="center" vertical="center"/>
      <protection/>
    </xf>
    <xf numFmtId="176" fontId="10" fillId="0" borderId="47" xfId="53" applyNumberFormat="1" applyFont="1" applyFill="1" applyBorder="1" applyAlignment="1" applyProtection="1">
      <alignment horizontal="center" vertical="center"/>
      <protection/>
    </xf>
    <xf numFmtId="176" fontId="6" fillId="0" borderId="52" xfId="53" applyNumberFormat="1" applyFont="1" applyFill="1" applyBorder="1" applyAlignment="1" applyProtection="1">
      <alignment horizontal="center" vertical="center"/>
      <protection/>
    </xf>
    <xf numFmtId="176" fontId="10" fillId="0" borderId="52" xfId="53" applyNumberFormat="1" applyFont="1" applyFill="1" applyBorder="1" applyAlignment="1" applyProtection="1">
      <alignment horizontal="center" vertical="center"/>
      <protection/>
    </xf>
    <xf numFmtId="176" fontId="10" fillId="0" borderId="51" xfId="53" applyNumberFormat="1" applyFont="1" applyFill="1" applyBorder="1" applyAlignment="1" applyProtection="1">
      <alignment horizontal="center" vertical="center"/>
      <protection/>
    </xf>
    <xf numFmtId="0" fontId="10" fillId="0" borderId="53" xfId="53" applyFont="1" applyFill="1" applyBorder="1" applyAlignment="1">
      <alignment horizontal="center" vertical="center" wrapText="1"/>
      <protection/>
    </xf>
    <xf numFmtId="0" fontId="10" fillId="0" borderId="54" xfId="53" applyFont="1" applyFill="1" applyBorder="1" applyAlignment="1">
      <alignment horizontal="center" vertical="center" wrapText="1"/>
      <protection/>
    </xf>
    <xf numFmtId="0" fontId="10" fillId="0" borderId="55" xfId="53" applyFont="1" applyFill="1" applyBorder="1" applyAlignment="1">
      <alignment horizontal="center" vertical="center" wrapText="1"/>
      <protection/>
    </xf>
    <xf numFmtId="0" fontId="6" fillId="0" borderId="53" xfId="53" applyFont="1" applyFill="1" applyBorder="1" applyAlignment="1">
      <alignment horizontal="center" vertical="center" wrapText="1"/>
      <protection/>
    </xf>
    <xf numFmtId="0" fontId="6" fillId="0" borderId="56" xfId="53" applyFont="1" applyFill="1" applyBorder="1" applyAlignment="1">
      <alignment horizontal="center" vertical="center" wrapText="1"/>
      <protection/>
    </xf>
    <xf numFmtId="0" fontId="6" fillId="0" borderId="57" xfId="53" applyFont="1" applyFill="1" applyBorder="1" applyAlignment="1">
      <alignment horizontal="center" vertical="center" wrapText="1"/>
      <protection/>
    </xf>
    <xf numFmtId="175" fontId="6" fillId="0" borderId="25" xfId="53" applyNumberFormat="1" applyFont="1" applyFill="1" applyBorder="1" applyAlignment="1" applyProtection="1">
      <alignment horizontal="center" vertical="center"/>
      <protection/>
    </xf>
    <xf numFmtId="173" fontId="6" fillId="0" borderId="32" xfId="53" applyNumberFormat="1" applyFont="1" applyFill="1" applyBorder="1" applyAlignment="1" applyProtection="1">
      <alignment horizontal="center" vertical="center"/>
      <protection/>
    </xf>
    <xf numFmtId="0" fontId="10" fillId="0" borderId="42" xfId="53" applyFont="1" applyFill="1" applyBorder="1" applyAlignment="1">
      <alignment horizontal="center" vertical="center" wrapText="1"/>
      <protection/>
    </xf>
    <xf numFmtId="176" fontId="10" fillId="0" borderId="22" xfId="53" applyNumberFormat="1" applyFont="1" applyFill="1" applyBorder="1" applyAlignment="1">
      <alignment horizontal="center" vertical="center" wrapText="1"/>
      <protection/>
    </xf>
    <xf numFmtId="176" fontId="10" fillId="0" borderId="23" xfId="53" applyNumberFormat="1" applyFont="1" applyFill="1" applyBorder="1" applyAlignment="1">
      <alignment horizontal="center" vertical="center" wrapText="1"/>
      <protection/>
    </xf>
    <xf numFmtId="176" fontId="10" fillId="0" borderId="27" xfId="53" applyNumberFormat="1" applyFont="1" applyFill="1" applyBorder="1" applyAlignment="1">
      <alignment horizontal="center" vertical="center" wrapText="1"/>
      <protection/>
    </xf>
    <xf numFmtId="176" fontId="10" fillId="0" borderId="33" xfId="53" applyNumberFormat="1" applyFont="1" applyFill="1" applyBorder="1" applyAlignment="1">
      <alignment horizontal="center" vertical="center" wrapText="1"/>
      <protection/>
    </xf>
    <xf numFmtId="176" fontId="10" fillId="0" borderId="21" xfId="53" applyNumberFormat="1" applyFont="1" applyFill="1" applyBorder="1" applyAlignment="1">
      <alignment horizontal="center" vertical="center" wrapText="1"/>
      <protection/>
    </xf>
    <xf numFmtId="177" fontId="6" fillId="0" borderId="20" xfId="53" applyNumberFormat="1" applyFont="1" applyFill="1" applyBorder="1" applyAlignment="1" applyProtection="1">
      <alignment horizontal="center" vertical="center"/>
      <protection/>
    </xf>
    <xf numFmtId="0" fontId="6" fillId="0" borderId="58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1" fontId="10" fillId="0" borderId="27" xfId="53" applyNumberFormat="1" applyFont="1" applyFill="1" applyBorder="1" applyAlignment="1" applyProtection="1">
      <alignment horizontal="center" vertical="center"/>
      <protection/>
    </xf>
    <xf numFmtId="176" fontId="6" fillId="0" borderId="59" xfId="53" applyNumberFormat="1" applyFont="1" applyFill="1" applyBorder="1" applyAlignment="1" applyProtection="1">
      <alignment horizontal="center" vertical="center"/>
      <protection/>
    </xf>
    <xf numFmtId="173" fontId="6" fillId="0" borderId="60" xfId="53" applyNumberFormat="1" applyFont="1" applyFill="1" applyBorder="1" applyAlignment="1" applyProtection="1">
      <alignment horizontal="center" vertical="center"/>
      <protection/>
    </xf>
    <xf numFmtId="176" fontId="6" fillId="0" borderId="60" xfId="53" applyNumberFormat="1" applyFont="1" applyFill="1" applyBorder="1" applyAlignment="1" applyProtection="1">
      <alignment horizontal="center" vertical="center"/>
      <protection/>
    </xf>
    <xf numFmtId="173" fontId="10" fillId="0" borderId="60" xfId="53" applyNumberFormat="1" applyFont="1" applyFill="1" applyBorder="1" applyAlignment="1" applyProtection="1">
      <alignment horizontal="center" vertical="center"/>
      <protection/>
    </xf>
    <xf numFmtId="176" fontId="10" fillId="0" borderId="60" xfId="53" applyNumberFormat="1" applyFont="1" applyFill="1" applyBorder="1" applyAlignment="1" applyProtection="1">
      <alignment horizontal="center" vertical="center"/>
      <protection/>
    </xf>
    <xf numFmtId="176" fontId="10" fillId="0" borderId="46" xfId="53" applyNumberFormat="1" applyFont="1" applyFill="1" applyBorder="1" applyAlignment="1" applyProtection="1">
      <alignment horizontal="center" vertical="center"/>
      <protection/>
    </xf>
    <xf numFmtId="176" fontId="10" fillId="0" borderId="59" xfId="53" applyNumberFormat="1" applyFont="1" applyFill="1" applyBorder="1" applyAlignment="1" applyProtection="1">
      <alignment horizontal="center" vertical="center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10" fillId="0" borderId="25" xfId="53" applyFont="1" applyFill="1" applyBorder="1" applyAlignment="1">
      <alignment horizontal="center" vertical="center" wrapText="1"/>
      <protection/>
    </xf>
    <xf numFmtId="175" fontId="10" fillId="0" borderId="0" xfId="53" applyNumberFormat="1" applyFont="1" applyFill="1" applyBorder="1" applyAlignment="1" applyProtection="1">
      <alignment vertical="center"/>
      <protection/>
    </xf>
    <xf numFmtId="175" fontId="6" fillId="0" borderId="18" xfId="53" applyNumberFormat="1" applyFont="1" applyFill="1" applyBorder="1" applyAlignment="1" applyProtection="1">
      <alignment horizontal="center" vertical="center" wrapText="1"/>
      <protection/>
    </xf>
    <xf numFmtId="49" fontId="6" fillId="0" borderId="49" xfId="53" applyNumberFormat="1" applyFont="1" applyFill="1" applyBorder="1" applyAlignment="1" applyProtection="1">
      <alignment horizontal="center" vertical="center"/>
      <protection/>
    </xf>
    <xf numFmtId="176" fontId="6" fillId="0" borderId="60" xfId="53" applyNumberFormat="1" applyFont="1" applyFill="1" applyBorder="1" applyAlignment="1" applyProtection="1">
      <alignment horizontal="left" vertical="center" wrapText="1"/>
      <protection/>
    </xf>
    <xf numFmtId="49" fontId="6" fillId="0" borderId="17" xfId="53" applyNumberFormat="1" applyFont="1" applyFill="1" applyBorder="1" applyAlignment="1">
      <alignment horizontal="center" vertical="center" wrapText="1"/>
      <protection/>
    </xf>
    <xf numFmtId="49" fontId="6" fillId="0" borderId="42" xfId="53" applyNumberFormat="1" applyFont="1" applyFill="1" applyBorder="1" applyAlignment="1">
      <alignment horizontal="center" vertical="center" wrapText="1"/>
      <protection/>
    </xf>
    <xf numFmtId="49" fontId="6" fillId="0" borderId="17" xfId="0" applyNumberFormat="1" applyFont="1" applyFill="1" applyBorder="1" applyAlignment="1">
      <alignment horizontal="center" vertical="center" wrapText="1"/>
    </xf>
    <xf numFmtId="175" fontId="6" fillId="0" borderId="18" xfId="0" applyNumberFormat="1" applyFont="1" applyFill="1" applyBorder="1" applyAlignment="1" applyProtection="1">
      <alignment horizontal="center" vertical="center" wrapText="1"/>
      <protection/>
    </xf>
    <xf numFmtId="49" fontId="6" fillId="0" borderId="42" xfId="0" applyNumberFormat="1" applyFont="1" applyFill="1" applyBorder="1" applyAlignment="1">
      <alignment horizontal="center" vertical="center" wrapText="1"/>
    </xf>
    <xf numFmtId="49" fontId="6" fillId="0" borderId="61" xfId="53" applyNumberFormat="1" applyFont="1" applyFill="1" applyBorder="1" applyAlignment="1">
      <alignment vertical="center" wrapText="1"/>
      <protection/>
    </xf>
    <xf numFmtId="175" fontId="6" fillId="0" borderId="53" xfId="53" applyNumberFormat="1" applyFont="1" applyFill="1" applyBorder="1" applyAlignment="1" applyProtection="1">
      <alignment horizontal="center" vertical="center"/>
      <protection/>
    </xf>
    <xf numFmtId="0" fontId="6" fillId="0" borderId="54" xfId="53" applyFont="1" applyFill="1" applyBorder="1" applyAlignment="1">
      <alignment horizontal="center" vertical="center" wrapText="1"/>
      <protection/>
    </xf>
    <xf numFmtId="0" fontId="6" fillId="0" borderId="55" xfId="53" applyFont="1" applyFill="1" applyBorder="1" applyAlignment="1">
      <alignment horizontal="center" vertical="center" wrapText="1"/>
      <protection/>
    </xf>
    <xf numFmtId="1" fontId="10" fillId="0" borderId="62" xfId="0" applyNumberFormat="1" applyFont="1" applyFill="1" applyBorder="1" applyAlignment="1" applyProtection="1">
      <alignment horizontal="center" vertical="center"/>
      <protection/>
    </xf>
    <xf numFmtId="1" fontId="10" fillId="0" borderId="33" xfId="0" applyNumberFormat="1" applyFont="1" applyFill="1" applyBorder="1" applyAlignment="1" applyProtection="1">
      <alignment horizontal="center" vertical="center"/>
      <protection/>
    </xf>
    <xf numFmtId="49" fontId="6" fillId="0" borderId="63" xfId="53" applyNumberFormat="1" applyFont="1" applyFill="1" applyBorder="1" applyAlignment="1">
      <alignment vertical="center" wrapText="1"/>
      <protection/>
    </xf>
    <xf numFmtId="177" fontId="10" fillId="0" borderId="63" xfId="53" applyNumberFormat="1" applyFont="1" applyFill="1" applyBorder="1" applyAlignment="1" applyProtection="1">
      <alignment horizontal="center" vertical="center"/>
      <protection/>
    </xf>
    <xf numFmtId="0" fontId="10" fillId="0" borderId="63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175" fontId="6" fillId="0" borderId="16" xfId="53" applyNumberFormat="1" applyFont="1" applyFill="1" applyBorder="1" applyAlignment="1" applyProtection="1">
      <alignment vertical="center"/>
      <protection/>
    </xf>
    <xf numFmtId="175" fontId="6" fillId="0" borderId="17" xfId="53" applyNumberFormat="1" applyFont="1" applyFill="1" applyBorder="1" applyAlignment="1" applyProtection="1">
      <alignment vertical="center"/>
      <protection/>
    </xf>
    <xf numFmtId="175" fontId="6" fillId="0" borderId="18" xfId="53" applyNumberFormat="1" applyFont="1" applyFill="1" applyBorder="1" applyAlignment="1" applyProtection="1">
      <alignment vertical="center"/>
      <protection/>
    </xf>
    <xf numFmtId="175" fontId="6" fillId="0" borderId="58" xfId="53" applyNumberFormat="1" applyFont="1" applyFill="1" applyBorder="1" applyAlignment="1" applyProtection="1">
      <alignment horizontal="center" vertical="center"/>
      <protection/>
    </xf>
    <xf numFmtId="177" fontId="10" fillId="0" borderId="64" xfId="53" applyNumberFormat="1" applyFont="1" applyFill="1" applyBorder="1" applyAlignment="1" applyProtection="1">
      <alignment horizontal="center" vertical="center"/>
      <protection/>
    </xf>
    <xf numFmtId="0" fontId="10" fillId="0" borderId="58" xfId="53" applyFont="1" applyFill="1" applyBorder="1" applyAlignment="1">
      <alignment horizontal="center" vertical="center" wrapText="1"/>
      <protection/>
    </xf>
    <xf numFmtId="173" fontId="6" fillId="0" borderId="24" xfId="53" applyNumberFormat="1" applyFont="1" applyFill="1" applyBorder="1" applyAlignment="1" applyProtection="1">
      <alignment horizontal="center" vertical="center"/>
      <protection/>
    </xf>
    <xf numFmtId="175" fontId="6" fillId="0" borderId="10" xfId="53" applyNumberFormat="1" applyFont="1" applyFill="1" applyBorder="1" applyAlignment="1" applyProtection="1">
      <alignment horizontal="center" vertical="center"/>
      <protection/>
    </xf>
    <xf numFmtId="175" fontId="6" fillId="0" borderId="17" xfId="53" applyNumberFormat="1" applyFont="1" applyFill="1" applyBorder="1" applyAlignment="1" applyProtection="1">
      <alignment horizontal="center" vertical="center"/>
      <protection/>
    </xf>
    <xf numFmtId="176" fontId="6" fillId="0" borderId="65" xfId="53" applyNumberFormat="1" applyFont="1" applyFill="1" applyBorder="1" applyAlignment="1" applyProtection="1">
      <alignment horizontal="center" vertical="center"/>
      <protection/>
    </xf>
    <xf numFmtId="176" fontId="10" fillId="0" borderId="39" xfId="53" applyNumberFormat="1" applyFont="1" applyFill="1" applyBorder="1" applyAlignment="1">
      <alignment horizontal="center" vertical="center" wrapText="1"/>
      <protection/>
    </xf>
    <xf numFmtId="0" fontId="10" fillId="0" borderId="41" xfId="53" applyFont="1" applyFill="1" applyBorder="1" applyAlignment="1">
      <alignment horizontal="center" vertical="center" wrapText="1"/>
      <protection/>
    </xf>
    <xf numFmtId="176" fontId="6" fillId="0" borderId="41" xfId="53" applyNumberFormat="1" applyFont="1" applyFill="1" applyBorder="1" applyAlignment="1" applyProtection="1">
      <alignment horizontal="center" vertical="center"/>
      <protection/>
    </xf>
    <xf numFmtId="1" fontId="10" fillId="0" borderId="39" xfId="0" applyNumberFormat="1" applyFont="1" applyFill="1" applyBorder="1" applyAlignment="1" applyProtection="1">
      <alignment horizontal="center" vertical="center"/>
      <protection/>
    </xf>
    <xf numFmtId="1" fontId="10" fillId="0" borderId="66" xfId="0" applyNumberFormat="1" applyFont="1" applyFill="1" applyBorder="1" applyAlignment="1" applyProtection="1">
      <alignment horizontal="center" vertical="center"/>
      <protection/>
    </xf>
    <xf numFmtId="175" fontId="6" fillId="0" borderId="42" xfId="53" applyNumberFormat="1" applyFont="1" applyFill="1" applyBorder="1" applyAlignment="1" applyProtection="1">
      <alignment vertical="center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10" fillId="0" borderId="14" xfId="53" applyFont="1" applyFill="1" applyBorder="1" applyAlignment="1">
      <alignment horizontal="center" vertical="center" wrapText="1"/>
      <protection/>
    </xf>
    <xf numFmtId="177" fontId="10" fillId="0" borderId="20" xfId="53" applyNumberFormat="1" applyFont="1" applyFill="1" applyBorder="1" applyAlignment="1" applyProtection="1">
      <alignment horizontal="center" vertical="center"/>
      <protection/>
    </xf>
    <xf numFmtId="0" fontId="10" fillId="0" borderId="20" xfId="53" applyFont="1" applyFill="1" applyBorder="1" applyAlignment="1">
      <alignment horizontal="center" vertical="center" wrapText="1"/>
      <protection/>
    </xf>
    <xf numFmtId="177" fontId="10" fillId="0" borderId="19" xfId="53" applyNumberFormat="1" applyFont="1" applyFill="1" applyBorder="1" applyAlignment="1" applyProtection="1">
      <alignment horizontal="center" vertical="center"/>
      <protection/>
    </xf>
    <xf numFmtId="0" fontId="10" fillId="0" borderId="12" xfId="53" applyFont="1" applyFill="1" applyBorder="1" applyAlignment="1">
      <alignment horizontal="center" vertical="center" wrapText="1"/>
      <protection/>
    </xf>
    <xf numFmtId="175" fontId="6" fillId="0" borderId="17" xfId="53" applyNumberFormat="1" applyFont="1" applyFill="1" applyBorder="1" applyAlignment="1" applyProtection="1">
      <alignment horizontal="center" vertical="center"/>
      <protection/>
    </xf>
    <xf numFmtId="175" fontId="6" fillId="0" borderId="25" xfId="53" applyNumberFormat="1" applyFont="1" applyFill="1" applyBorder="1" applyAlignment="1" applyProtection="1">
      <alignment horizontal="center" vertical="center"/>
      <protection/>
    </xf>
    <xf numFmtId="180" fontId="10" fillId="0" borderId="21" xfId="53" applyNumberFormat="1" applyFont="1" applyFill="1" applyBorder="1" applyAlignment="1">
      <alignment horizontal="center" vertical="center" wrapText="1"/>
      <protection/>
    </xf>
    <xf numFmtId="175" fontId="6" fillId="0" borderId="20" xfId="53" applyNumberFormat="1" applyFont="1" applyFill="1" applyBorder="1" applyAlignment="1">
      <alignment horizontal="center" vertical="center" wrapText="1"/>
      <protection/>
    </xf>
    <xf numFmtId="175" fontId="10" fillId="0" borderId="20" xfId="53" applyNumberFormat="1" applyFont="1" applyFill="1" applyBorder="1" applyAlignment="1" applyProtection="1">
      <alignment horizontal="center" vertical="center"/>
      <protection/>
    </xf>
    <xf numFmtId="175" fontId="10" fillId="0" borderId="25" xfId="53" applyNumberFormat="1" applyFont="1" applyFill="1" applyBorder="1" applyAlignment="1" applyProtection="1">
      <alignment horizontal="center" vertical="center"/>
      <protection/>
    </xf>
    <xf numFmtId="175" fontId="10" fillId="0" borderId="17" xfId="53" applyNumberFormat="1" applyFont="1" applyFill="1" applyBorder="1" applyAlignment="1" applyProtection="1">
      <alignment horizontal="center" vertical="center"/>
      <protection/>
    </xf>
    <xf numFmtId="175" fontId="10" fillId="0" borderId="42" xfId="53" applyNumberFormat="1" applyFont="1" applyFill="1" applyBorder="1" applyAlignment="1" applyProtection="1">
      <alignment horizontal="center" vertical="center"/>
      <protection/>
    </xf>
    <xf numFmtId="175" fontId="6" fillId="0" borderId="41" xfId="53" applyNumberFormat="1" applyFont="1" applyFill="1" applyBorder="1" applyAlignment="1" applyProtection="1">
      <alignment vertical="center"/>
      <protection/>
    </xf>
    <xf numFmtId="175" fontId="6" fillId="0" borderId="41" xfId="53" applyNumberFormat="1" applyFont="1" applyFill="1" applyBorder="1" applyAlignment="1" applyProtection="1">
      <alignment horizontal="center" vertical="center"/>
      <protection/>
    </xf>
    <xf numFmtId="175" fontId="6" fillId="0" borderId="20" xfId="53" applyNumberFormat="1" applyFont="1" applyFill="1" applyBorder="1" applyAlignment="1" applyProtection="1">
      <alignment horizontal="center" vertical="center"/>
      <protection/>
    </xf>
    <xf numFmtId="0" fontId="10" fillId="0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/>
    </xf>
    <xf numFmtId="49" fontId="6" fillId="0" borderId="71" xfId="0" applyNumberFormat="1" applyFont="1" applyFill="1" applyBorder="1" applyAlignment="1" applyProtection="1">
      <alignment horizontal="center" vertical="center"/>
      <protection/>
    </xf>
    <xf numFmtId="49" fontId="6" fillId="0" borderId="15" xfId="53" applyNumberFormat="1" applyFont="1" applyFill="1" applyBorder="1" applyAlignment="1" applyProtection="1">
      <alignment horizontal="center" vertical="center"/>
      <protection/>
    </xf>
    <xf numFmtId="49" fontId="6" fillId="0" borderId="16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32" xfId="0" applyNumberFormat="1" applyFont="1" applyFill="1" applyBorder="1" applyAlignment="1" applyProtection="1">
      <alignment horizontal="center" vertical="center"/>
      <protection/>
    </xf>
    <xf numFmtId="49" fontId="6" fillId="0" borderId="61" xfId="0" applyNumberFormat="1" applyFont="1" applyFill="1" applyBorder="1" applyAlignment="1" applyProtection="1">
      <alignment horizontal="center" vertical="center"/>
      <protection/>
    </xf>
    <xf numFmtId="49" fontId="6" fillId="0" borderId="37" xfId="0" applyNumberFormat="1" applyFont="1" applyFill="1" applyBorder="1" applyAlignment="1" applyProtection="1">
      <alignment horizontal="center" vertical="center"/>
      <protection/>
    </xf>
    <xf numFmtId="49" fontId="6" fillId="0" borderId="38" xfId="0" applyNumberFormat="1" applyFont="1" applyFill="1" applyBorder="1" applyAlignment="1" applyProtection="1">
      <alignment horizontal="center" vertical="center"/>
      <protection/>
    </xf>
    <xf numFmtId="49" fontId="6" fillId="0" borderId="36" xfId="0" applyNumberFormat="1" applyFont="1" applyFill="1" applyBorder="1" applyAlignment="1" applyProtection="1">
      <alignment horizontal="center" vertical="center"/>
      <protection/>
    </xf>
    <xf numFmtId="49" fontId="6" fillId="0" borderId="69" xfId="0" applyNumberFormat="1" applyFont="1" applyFill="1" applyBorder="1" applyAlignment="1" applyProtection="1">
      <alignment horizontal="center" vertical="center"/>
      <protection/>
    </xf>
    <xf numFmtId="49" fontId="6" fillId="0" borderId="67" xfId="0" applyNumberFormat="1" applyFont="1" applyFill="1" applyBorder="1" applyAlignment="1" applyProtection="1">
      <alignment horizontal="center" vertical="center"/>
      <protection/>
    </xf>
    <xf numFmtId="49" fontId="6" fillId="0" borderId="68" xfId="0" applyNumberFormat="1" applyFont="1" applyFill="1" applyBorder="1" applyAlignment="1" applyProtection="1">
      <alignment horizontal="center" vertical="center"/>
      <protection/>
    </xf>
    <xf numFmtId="176" fontId="21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26" xfId="0" applyNumberFormat="1" applyFont="1" applyFill="1" applyBorder="1" applyAlignment="1" applyProtection="1">
      <alignment horizontal="left" vertical="center" wrapText="1"/>
      <protection/>
    </xf>
    <xf numFmtId="49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6" fillId="0" borderId="34" xfId="0" applyNumberFormat="1" applyFont="1" applyFill="1" applyBorder="1" applyAlignment="1" applyProtection="1">
      <alignment horizontal="left" vertical="center"/>
      <protection/>
    </xf>
    <xf numFmtId="174" fontId="6" fillId="0" borderId="32" xfId="0" applyNumberFormat="1" applyFont="1" applyFill="1" applyBorder="1" applyAlignment="1" applyProtection="1">
      <alignment horizontal="center" vertical="center"/>
      <protection/>
    </xf>
    <xf numFmtId="1" fontId="6" fillId="0" borderId="32" xfId="0" applyNumberFormat="1" applyFont="1" applyFill="1" applyBorder="1" applyAlignment="1" applyProtection="1">
      <alignment horizontal="center" vertical="center"/>
      <protection/>
    </xf>
    <xf numFmtId="49" fontId="6" fillId="0" borderId="35" xfId="0" applyNumberFormat="1" applyFont="1" applyFill="1" applyBorder="1" applyAlignment="1" applyProtection="1">
      <alignment horizontal="center" vertical="center"/>
      <protection/>
    </xf>
    <xf numFmtId="49" fontId="6" fillId="0" borderId="65" xfId="0" applyNumberFormat="1" applyFont="1" applyFill="1" applyBorder="1" applyAlignment="1" applyProtection="1">
      <alignment horizontal="center" vertical="center"/>
      <protection/>
    </xf>
    <xf numFmtId="49" fontId="6" fillId="0" borderId="43" xfId="0" applyNumberFormat="1" applyFont="1" applyFill="1" applyBorder="1" applyAlignment="1" applyProtection="1">
      <alignment horizontal="center" vertical="center"/>
      <protection/>
    </xf>
    <xf numFmtId="174" fontId="6" fillId="0" borderId="61" xfId="0" applyNumberFormat="1" applyFont="1" applyFill="1" applyBorder="1" applyAlignment="1" applyProtection="1">
      <alignment horizontal="center" vertical="center"/>
      <protection/>
    </xf>
    <xf numFmtId="1" fontId="6" fillId="0" borderId="61" xfId="0" applyNumberFormat="1" applyFont="1" applyFill="1" applyBorder="1" applyAlignment="1" applyProtection="1">
      <alignment horizontal="center" vertical="center"/>
      <protection/>
    </xf>
    <xf numFmtId="49" fontId="6" fillId="0" borderId="72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70" xfId="0" applyNumberFormat="1" applyFont="1" applyFill="1" applyBorder="1" applyAlignment="1" applyProtection="1">
      <alignment horizontal="center" vertical="center"/>
      <protection/>
    </xf>
    <xf numFmtId="174" fontId="10" fillId="0" borderId="34" xfId="0" applyNumberFormat="1" applyFont="1" applyFill="1" applyBorder="1" applyAlignment="1" applyProtection="1">
      <alignment horizontal="center" vertical="center"/>
      <protection/>
    </xf>
    <xf numFmtId="1" fontId="10" fillId="0" borderId="34" xfId="0" applyNumberFormat="1" applyFont="1" applyFill="1" applyBorder="1" applyAlignment="1" applyProtection="1">
      <alignment horizontal="center" vertical="center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0" fontId="10" fillId="0" borderId="13" xfId="53" applyFont="1" applyFill="1" applyBorder="1" applyAlignment="1">
      <alignment horizontal="center" vertical="center" wrapText="1"/>
      <protection/>
    </xf>
    <xf numFmtId="174" fontId="10" fillId="0" borderId="14" xfId="53" applyNumberFormat="1" applyFont="1" applyFill="1" applyBorder="1" applyAlignment="1" applyProtection="1">
      <alignment horizontal="center" vertical="center"/>
      <protection/>
    </xf>
    <xf numFmtId="174" fontId="10" fillId="0" borderId="73" xfId="53" applyNumberFormat="1" applyFont="1" applyFill="1" applyBorder="1" applyAlignment="1" applyProtection="1">
      <alignment horizontal="center" vertical="center"/>
      <protection/>
    </xf>
    <xf numFmtId="1" fontId="10" fillId="0" borderId="12" xfId="53" applyNumberFormat="1" applyFont="1" applyFill="1" applyBorder="1" applyAlignment="1" applyProtection="1">
      <alignment horizontal="center" vertical="center"/>
      <protection/>
    </xf>
    <xf numFmtId="174" fontId="10" fillId="0" borderId="58" xfId="53" applyNumberFormat="1" applyFont="1" applyFill="1" applyBorder="1" applyAlignment="1" applyProtection="1">
      <alignment horizontal="center" vertical="center"/>
      <protection/>
    </xf>
    <xf numFmtId="174" fontId="10" fillId="0" borderId="56" xfId="53" applyNumberFormat="1" applyFont="1" applyFill="1" applyBorder="1" applyAlignment="1" applyProtection="1">
      <alignment horizontal="center" vertical="center"/>
      <protection/>
    </xf>
    <xf numFmtId="1" fontId="10" fillId="0" borderId="57" xfId="53" applyNumberFormat="1" applyFont="1" applyFill="1" applyBorder="1" applyAlignment="1" applyProtection="1">
      <alignment horizontal="center" vertical="center"/>
      <protection/>
    </xf>
    <xf numFmtId="1" fontId="10" fillId="0" borderId="19" xfId="0" applyNumberFormat="1" applyFont="1" applyFill="1" applyBorder="1" applyAlignment="1" applyProtection="1">
      <alignment horizontal="center" vertical="center"/>
      <protection/>
    </xf>
    <xf numFmtId="1" fontId="10" fillId="0" borderId="31" xfId="0" applyNumberFormat="1" applyFont="1" applyFill="1" applyBorder="1" applyAlignment="1" applyProtection="1">
      <alignment horizontal="center" vertical="center"/>
      <protection/>
    </xf>
    <xf numFmtId="1" fontId="10" fillId="0" borderId="40" xfId="0" applyNumberFormat="1" applyFont="1" applyFill="1" applyBorder="1" applyAlignment="1" applyProtection="1">
      <alignment horizontal="center" vertical="center"/>
      <protection/>
    </xf>
    <xf numFmtId="176" fontId="6" fillId="0" borderId="73" xfId="0" applyNumberFormat="1" applyFont="1" applyFill="1" applyBorder="1" applyAlignment="1" applyProtection="1">
      <alignment horizontal="left" vertical="center" wrapText="1"/>
      <protection/>
    </xf>
    <xf numFmtId="176" fontId="6" fillId="0" borderId="11" xfId="0" applyNumberFormat="1" applyFont="1" applyFill="1" applyBorder="1" applyAlignment="1" applyProtection="1">
      <alignment horizontal="center" vertical="center"/>
      <protection/>
    </xf>
    <xf numFmtId="176" fontId="6" fillId="0" borderId="10" xfId="0" applyNumberFormat="1" applyFont="1" applyFill="1" applyBorder="1" applyAlignment="1" applyProtection="1">
      <alignment horizontal="center" vertical="center"/>
      <protection/>
    </xf>
    <xf numFmtId="176" fontId="6" fillId="0" borderId="12" xfId="0" applyNumberFormat="1" applyFont="1" applyFill="1" applyBorder="1" applyAlignment="1" applyProtection="1">
      <alignment horizontal="center" vertical="center"/>
      <protection/>
    </xf>
    <xf numFmtId="174" fontId="10" fillId="0" borderId="74" xfId="0" applyNumberFormat="1" applyFont="1" applyFill="1" applyBorder="1" applyAlignment="1" applyProtection="1">
      <alignment horizontal="center" vertical="center"/>
      <protection/>
    </xf>
    <xf numFmtId="176" fontId="10" fillId="0" borderId="74" xfId="0" applyNumberFormat="1" applyFont="1" applyFill="1" applyBorder="1" applyAlignment="1" applyProtection="1">
      <alignment horizontal="center" vertical="center"/>
      <protection/>
    </xf>
    <xf numFmtId="1" fontId="10" fillId="0" borderId="22" xfId="0" applyNumberFormat="1" applyFont="1" applyFill="1" applyBorder="1" applyAlignment="1">
      <alignment horizontal="center" vertical="center" wrapText="1"/>
    </xf>
    <xf numFmtId="1" fontId="10" fillId="0" borderId="21" xfId="0" applyNumberFormat="1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top" wrapText="1"/>
    </xf>
    <xf numFmtId="0" fontId="10" fillId="0" borderId="39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left" vertical="top" wrapText="1"/>
    </xf>
    <xf numFmtId="174" fontId="10" fillId="0" borderId="75" xfId="0" applyNumberFormat="1" applyFont="1" applyFill="1" applyBorder="1" applyAlignment="1" applyProtection="1">
      <alignment horizontal="center" vertical="center"/>
      <protection/>
    </xf>
    <xf numFmtId="1" fontId="10" fillId="0" borderId="76" xfId="0" applyNumberFormat="1" applyFont="1" applyFill="1" applyBorder="1" applyAlignment="1" applyProtection="1">
      <alignment horizontal="center" vertical="center"/>
      <protection/>
    </xf>
    <xf numFmtId="1" fontId="10" fillId="0" borderId="44" xfId="0" applyNumberFormat="1" applyFont="1" applyFill="1" applyBorder="1" applyAlignment="1" applyProtection="1">
      <alignment horizontal="center" vertical="center"/>
      <protection/>
    </xf>
    <xf numFmtId="1" fontId="10" fillId="0" borderId="45" xfId="0" applyNumberFormat="1" applyFont="1" applyFill="1" applyBorder="1" applyAlignment="1" applyProtection="1">
      <alignment horizontal="center" vertical="center"/>
      <protection/>
    </xf>
    <xf numFmtId="1" fontId="10" fillId="0" borderId="77" xfId="0" applyNumberFormat="1" applyFont="1" applyFill="1" applyBorder="1" applyAlignment="1" applyProtection="1">
      <alignment horizontal="center" vertical="center"/>
      <protection/>
    </xf>
    <xf numFmtId="1" fontId="10" fillId="0" borderId="78" xfId="0" applyNumberFormat="1" applyFont="1" applyFill="1" applyBorder="1" applyAlignment="1" applyProtection="1">
      <alignment horizontal="center" vertical="center"/>
      <protection/>
    </xf>
    <xf numFmtId="176" fontId="10" fillId="0" borderId="35" xfId="53" applyNumberFormat="1" applyFont="1" applyFill="1" applyBorder="1" applyAlignment="1" applyProtection="1">
      <alignment horizontal="center" vertical="center"/>
      <protection/>
    </xf>
    <xf numFmtId="176" fontId="10" fillId="0" borderId="38" xfId="53" applyNumberFormat="1" applyFont="1" applyFill="1" applyBorder="1" applyAlignment="1" applyProtection="1">
      <alignment horizontal="center" vertical="center"/>
      <protection/>
    </xf>
    <xf numFmtId="176" fontId="10" fillId="0" borderId="43" xfId="53" applyNumberFormat="1" applyFont="1" applyFill="1" applyBorder="1" applyAlignment="1" applyProtection="1">
      <alignment horizontal="center" vertical="center"/>
      <protection/>
    </xf>
    <xf numFmtId="176" fontId="10" fillId="0" borderId="37" xfId="53" applyNumberFormat="1" applyFont="1" applyFill="1" applyBorder="1" applyAlignment="1" applyProtection="1">
      <alignment horizontal="center" vertical="center"/>
      <protection/>
    </xf>
    <xf numFmtId="176" fontId="10" fillId="0" borderId="36" xfId="53" applyNumberFormat="1" applyFont="1" applyFill="1" applyBorder="1" applyAlignment="1" applyProtection="1">
      <alignment horizontal="center" vertical="center"/>
      <protection/>
    </xf>
    <xf numFmtId="176" fontId="10" fillId="0" borderId="20" xfId="53" applyNumberFormat="1" applyFont="1" applyFill="1" applyBorder="1" applyAlignment="1" applyProtection="1">
      <alignment horizontal="center" vertical="center"/>
      <protection/>
    </xf>
    <xf numFmtId="176" fontId="10" fillId="0" borderId="25" xfId="53" applyNumberFormat="1" applyFont="1" applyFill="1" applyBorder="1" applyAlignment="1" applyProtection="1">
      <alignment horizontal="center" vertical="center"/>
      <protection/>
    </xf>
    <xf numFmtId="176" fontId="10" fillId="0" borderId="42" xfId="53" applyNumberFormat="1" applyFont="1" applyFill="1" applyBorder="1" applyAlignment="1" applyProtection="1">
      <alignment horizontal="center" vertical="center"/>
      <protection/>
    </xf>
    <xf numFmtId="176" fontId="6" fillId="0" borderId="42" xfId="53" applyNumberFormat="1" applyFont="1" applyFill="1" applyBorder="1" applyAlignment="1" applyProtection="1">
      <alignment horizontal="center" vertical="center"/>
      <protection/>
    </xf>
    <xf numFmtId="173" fontId="10" fillId="0" borderId="20" xfId="53" applyNumberFormat="1" applyFont="1" applyFill="1" applyBorder="1" applyAlignment="1" applyProtection="1">
      <alignment horizontal="center" vertical="center"/>
      <protection/>
    </xf>
    <xf numFmtId="176" fontId="6" fillId="0" borderId="11" xfId="53" applyNumberFormat="1" applyFont="1" applyFill="1" applyBorder="1" applyAlignment="1" applyProtection="1">
      <alignment horizontal="center" vertical="center"/>
      <protection/>
    </xf>
    <xf numFmtId="176" fontId="6" fillId="0" borderId="10" xfId="53" applyNumberFormat="1" applyFont="1" applyFill="1" applyBorder="1" applyAlignment="1" applyProtection="1">
      <alignment horizontal="center" vertical="center"/>
      <protection/>
    </xf>
    <xf numFmtId="176" fontId="6" fillId="0" borderId="13" xfId="53" applyNumberFormat="1" applyFont="1" applyFill="1" applyBorder="1" applyAlignment="1" applyProtection="1">
      <alignment horizontal="center" vertical="center"/>
      <protection/>
    </xf>
    <xf numFmtId="176" fontId="6" fillId="0" borderId="14" xfId="53" applyNumberFormat="1" applyFont="1" applyFill="1" applyBorder="1" applyAlignment="1" applyProtection="1">
      <alignment horizontal="center" vertical="center"/>
      <protection/>
    </xf>
    <xf numFmtId="176" fontId="10" fillId="0" borderId="22" xfId="53" applyNumberFormat="1" applyFont="1" applyFill="1" applyBorder="1" applyAlignment="1" applyProtection="1">
      <alignment horizontal="center" vertical="center"/>
      <protection/>
    </xf>
    <xf numFmtId="176" fontId="10" fillId="0" borderId="23" xfId="53" applyNumberFormat="1" applyFont="1" applyFill="1" applyBorder="1" applyAlignment="1" applyProtection="1">
      <alignment horizontal="center" vertical="center"/>
      <protection/>
    </xf>
    <xf numFmtId="175" fontId="6" fillId="0" borderId="32" xfId="53" applyNumberFormat="1" applyFont="1" applyFill="1" applyBorder="1" applyAlignment="1" applyProtection="1">
      <alignment horizontal="left" vertical="center"/>
      <protection/>
    </xf>
    <xf numFmtId="175" fontId="10" fillId="0" borderId="37" xfId="53" applyNumberFormat="1" applyFont="1" applyFill="1" applyBorder="1" applyAlignment="1" applyProtection="1">
      <alignment horizontal="right" vertical="center"/>
      <protection/>
    </xf>
    <xf numFmtId="175" fontId="10" fillId="0" borderId="38" xfId="53" applyNumberFormat="1" applyFont="1" applyFill="1" applyBorder="1" applyAlignment="1" applyProtection="1">
      <alignment horizontal="right" vertical="center"/>
      <protection/>
    </xf>
    <xf numFmtId="175" fontId="10" fillId="0" borderId="36" xfId="53" applyNumberFormat="1" applyFont="1" applyFill="1" applyBorder="1" applyAlignment="1" applyProtection="1">
      <alignment horizontal="right" vertical="center"/>
      <protection/>
    </xf>
    <xf numFmtId="173" fontId="10" fillId="0" borderId="32" xfId="53" applyNumberFormat="1" applyFont="1" applyFill="1" applyBorder="1" applyAlignment="1" applyProtection="1">
      <alignment horizontal="center" vertical="center"/>
      <protection/>
    </xf>
    <xf numFmtId="175" fontId="10" fillId="0" borderId="32" xfId="53" applyNumberFormat="1" applyFont="1" applyFill="1" applyBorder="1" applyAlignment="1" applyProtection="1">
      <alignment horizontal="center" vertical="center"/>
      <protection/>
    </xf>
    <xf numFmtId="175" fontId="10" fillId="0" borderId="35" xfId="53" applyNumberFormat="1" applyFont="1" applyFill="1" applyBorder="1" applyAlignment="1" applyProtection="1">
      <alignment horizontal="center" vertical="center"/>
      <protection/>
    </xf>
    <xf numFmtId="175" fontId="10" fillId="0" borderId="38" xfId="53" applyNumberFormat="1" applyFont="1" applyFill="1" applyBorder="1" applyAlignment="1" applyProtection="1">
      <alignment horizontal="center" vertical="center"/>
      <protection/>
    </xf>
    <xf numFmtId="180" fontId="10" fillId="0" borderId="38" xfId="53" applyNumberFormat="1" applyFont="1" applyFill="1" applyBorder="1" applyAlignment="1" applyProtection="1">
      <alignment horizontal="center" vertical="center"/>
      <protection/>
    </xf>
    <xf numFmtId="180" fontId="10" fillId="0" borderId="36" xfId="53" applyNumberFormat="1" applyFont="1" applyFill="1" applyBorder="1" applyAlignment="1" applyProtection="1">
      <alignment horizontal="center" vertical="center"/>
      <protection/>
    </xf>
    <xf numFmtId="174" fontId="10" fillId="0" borderId="37" xfId="53" applyNumberFormat="1" applyFont="1" applyFill="1" applyBorder="1" applyAlignment="1" applyProtection="1">
      <alignment horizontal="center" vertical="center"/>
      <protection/>
    </xf>
    <xf numFmtId="174" fontId="10" fillId="0" borderId="65" xfId="53" applyNumberFormat="1" applyFont="1" applyFill="1" applyBorder="1" applyAlignment="1" applyProtection="1">
      <alignment horizontal="center" vertical="center"/>
      <protection/>
    </xf>
    <xf numFmtId="0" fontId="10" fillId="0" borderId="36" xfId="53" applyNumberFormat="1" applyFont="1" applyFill="1" applyBorder="1" applyAlignment="1" applyProtection="1">
      <alignment horizontal="center" vertical="center"/>
      <protection/>
    </xf>
    <xf numFmtId="174" fontId="10" fillId="0" borderId="35" xfId="53" applyNumberFormat="1" applyFont="1" applyFill="1" applyBorder="1" applyAlignment="1" applyProtection="1">
      <alignment horizontal="center" vertical="center"/>
      <protection/>
    </xf>
    <xf numFmtId="174" fontId="10" fillId="0" borderId="38" xfId="53" applyNumberFormat="1" applyFont="1" applyFill="1" applyBorder="1" applyAlignment="1" applyProtection="1">
      <alignment horizontal="center" vertical="center"/>
      <protection/>
    </xf>
    <xf numFmtId="175" fontId="6" fillId="0" borderId="20" xfId="53" applyNumberFormat="1" applyFont="1" applyFill="1" applyBorder="1" applyAlignment="1" applyProtection="1">
      <alignment horizontal="left" vertical="center"/>
      <protection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174" fontId="6" fillId="0" borderId="15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41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 applyProtection="1">
      <alignment horizontal="center" vertical="center"/>
      <protection/>
    </xf>
    <xf numFmtId="49" fontId="6" fillId="0" borderId="24" xfId="53" applyNumberFormat="1" applyFont="1" applyFill="1" applyBorder="1" applyAlignment="1">
      <alignment horizontal="left" vertical="center" wrapText="1"/>
      <protection/>
    </xf>
    <xf numFmtId="0" fontId="10" fillId="0" borderId="25" xfId="0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172" fontId="10" fillId="0" borderId="18" xfId="0" applyNumberFormat="1" applyFont="1" applyFill="1" applyBorder="1" applyAlignment="1" applyProtection="1">
      <alignment horizontal="center" vertical="center" wrapText="1"/>
      <protection/>
    </xf>
    <xf numFmtId="174" fontId="10" fillId="0" borderId="20" xfId="0" applyNumberFormat="1" applyFont="1" applyFill="1" applyBorder="1" applyAlignment="1" applyProtection="1">
      <alignment horizontal="center" vertical="center"/>
      <protection/>
    </xf>
    <xf numFmtId="1" fontId="10" fillId="0" borderId="20" xfId="0" applyNumberFormat="1" applyFont="1" applyFill="1" applyBorder="1" applyAlignment="1" applyProtection="1">
      <alignment horizontal="center" vertical="center"/>
      <protection/>
    </xf>
    <xf numFmtId="1" fontId="10" fillId="0" borderId="25" xfId="0" applyNumberFormat="1" applyFont="1" applyFill="1" applyBorder="1" applyAlignment="1" applyProtection="1">
      <alignment horizontal="center" vertical="center"/>
      <protection/>
    </xf>
    <xf numFmtId="1" fontId="10" fillId="0" borderId="17" xfId="0" applyNumberFormat="1" applyFont="1" applyFill="1" applyBorder="1" applyAlignment="1" applyProtection="1">
      <alignment horizontal="center" vertical="center"/>
      <protection/>
    </xf>
    <xf numFmtId="1" fontId="10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25" xfId="53" applyFont="1" applyFill="1" applyBorder="1" applyAlignment="1">
      <alignment horizontal="center" vertical="center" wrapText="1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center" wrapText="1"/>
      <protection/>
    </xf>
    <xf numFmtId="49" fontId="6" fillId="0" borderId="24" xfId="53" applyNumberFormat="1" applyFont="1" applyFill="1" applyBorder="1" applyAlignment="1">
      <alignment horizontal="left" vertical="center" wrapText="1"/>
      <protection/>
    </xf>
    <xf numFmtId="1" fontId="6" fillId="0" borderId="25" xfId="53" applyNumberFormat="1" applyFont="1" applyFill="1" applyBorder="1" applyAlignment="1">
      <alignment horizontal="center" vertical="center"/>
      <protection/>
    </xf>
    <xf numFmtId="0" fontId="6" fillId="0" borderId="25" xfId="53" applyNumberFormat="1" applyFont="1" applyFill="1" applyBorder="1" applyAlignment="1">
      <alignment horizontal="center" vertical="center"/>
      <protection/>
    </xf>
    <xf numFmtId="174" fontId="6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72" fontId="6" fillId="0" borderId="18" xfId="0" applyNumberFormat="1" applyFont="1" applyFill="1" applyBorder="1" applyAlignment="1">
      <alignment horizontal="center" vertical="center" wrapText="1"/>
    </xf>
    <xf numFmtId="0" fontId="6" fillId="0" borderId="42" xfId="53" applyFont="1" applyFill="1" applyBorder="1" applyAlignment="1">
      <alignment horizontal="center" vertical="center" wrapText="1"/>
      <protection/>
    </xf>
    <xf numFmtId="49" fontId="6" fillId="0" borderId="79" xfId="53" applyNumberFormat="1" applyFont="1" applyFill="1" applyBorder="1" applyAlignment="1">
      <alignment horizontal="left" vertical="center" wrapText="1"/>
      <protection/>
    </xf>
    <xf numFmtId="1" fontId="6" fillId="0" borderId="14" xfId="53" applyNumberFormat="1" applyFont="1" applyFill="1" applyBorder="1" applyAlignment="1">
      <alignment horizontal="center" vertical="center"/>
      <protection/>
    </xf>
    <xf numFmtId="0" fontId="6" fillId="0" borderId="14" xfId="53" applyNumberFormat="1" applyFont="1" applyFill="1" applyBorder="1" applyAlignment="1">
      <alignment horizontal="center" vertical="center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172" fontId="10" fillId="0" borderId="13" xfId="0" applyNumberFormat="1" applyFont="1" applyFill="1" applyBorder="1" applyAlignment="1" applyProtection="1">
      <alignment horizontal="center" vertical="center" wrapText="1"/>
      <protection/>
    </xf>
    <xf numFmtId="174" fontId="6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>
      <alignment horizontal="center" vertical="center" wrapText="1"/>
    </xf>
    <xf numFmtId="172" fontId="6" fillId="0" borderId="13" xfId="0" applyNumberFormat="1" applyFont="1" applyFill="1" applyBorder="1" applyAlignment="1">
      <alignment horizontal="center" vertical="center" wrapText="1"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174" fontId="6" fillId="0" borderId="0" xfId="53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horizontal="right" vertical="center"/>
    </xf>
    <xf numFmtId="2" fontId="6" fillId="0" borderId="0" xfId="53" applyNumberFormat="1" applyFont="1" applyFill="1" applyBorder="1" applyAlignment="1" applyProtection="1">
      <alignment vertical="center"/>
      <protection/>
    </xf>
    <xf numFmtId="175" fontId="6" fillId="0" borderId="0" xfId="53" applyNumberFormat="1" applyFont="1" applyFill="1" applyBorder="1" applyAlignment="1" applyProtection="1">
      <alignment horizontal="left" vertical="center"/>
      <protection/>
    </xf>
    <xf numFmtId="0" fontId="6" fillId="0" borderId="0" xfId="53" applyNumberFormat="1" applyFont="1" applyFill="1" applyBorder="1" applyAlignment="1" applyProtection="1">
      <alignment horizontal="center" vertical="center"/>
      <protection/>
    </xf>
    <xf numFmtId="0" fontId="6" fillId="0" borderId="0" xfId="53" applyFont="1" applyFill="1" applyBorder="1" applyAlignment="1">
      <alignment horizontal="left" wrapText="1"/>
      <protection/>
    </xf>
    <xf numFmtId="0" fontId="6" fillId="0" borderId="0" xfId="53" applyFont="1" applyFill="1" applyBorder="1" applyAlignment="1">
      <alignment horizontal="center" wrapText="1"/>
      <protection/>
    </xf>
    <xf numFmtId="0" fontId="6" fillId="0" borderId="0" xfId="53" applyNumberFormat="1" applyFont="1" applyFill="1" applyBorder="1" applyAlignment="1" applyProtection="1">
      <alignment horizontal="center" vertical="center"/>
      <protection/>
    </xf>
    <xf numFmtId="175" fontId="20" fillId="0" borderId="0" xfId="53" applyNumberFormat="1" applyFont="1" applyFill="1" applyBorder="1" applyAlignment="1" applyProtection="1">
      <alignment horizontal="center" vertical="center" wrapText="1"/>
      <protection/>
    </xf>
    <xf numFmtId="0" fontId="20" fillId="0" borderId="0" xfId="53" applyNumberFormat="1" applyFont="1" applyFill="1" applyBorder="1" applyAlignment="1" applyProtection="1">
      <alignment horizontal="center" vertical="center" wrapText="1"/>
      <protection/>
    </xf>
    <xf numFmtId="0" fontId="10" fillId="0" borderId="8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49" fontId="9" fillId="0" borderId="0" xfId="52" applyNumberFormat="1" applyFont="1" applyFill="1" applyBorder="1" applyAlignment="1">
      <alignment vertical="center" wrapText="1"/>
      <protection/>
    </xf>
    <xf numFmtId="0" fontId="66" fillId="0" borderId="0" xfId="0" applyFont="1" applyFill="1" applyBorder="1" applyAlignment="1">
      <alignment horizontal="left" vertical="center"/>
    </xf>
    <xf numFmtId="49" fontId="3" fillId="0" borderId="0" xfId="52" applyNumberFormat="1" applyFont="1" applyFill="1" applyBorder="1" applyAlignment="1">
      <alignment vertical="center" wrapText="1"/>
      <protection/>
    </xf>
    <xf numFmtId="0" fontId="66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82" xfId="0" applyFont="1" applyFill="1" applyBorder="1" applyAlignment="1">
      <alignment horizontal="center" vertical="center" wrapText="1"/>
    </xf>
    <xf numFmtId="176" fontId="10" fillId="0" borderId="32" xfId="53" applyNumberFormat="1" applyFont="1" applyFill="1" applyBorder="1" applyAlignment="1" applyProtection="1">
      <alignment horizontal="center" vertical="center"/>
      <protection/>
    </xf>
    <xf numFmtId="0" fontId="6" fillId="0" borderId="61" xfId="53" applyNumberFormat="1" applyFont="1" applyFill="1" applyBorder="1" applyAlignment="1" applyProtection="1">
      <alignment horizontal="center" vertical="center"/>
      <protection/>
    </xf>
    <xf numFmtId="0" fontId="10" fillId="0" borderId="38" xfId="53" applyNumberFormat="1" applyFont="1" applyFill="1" applyBorder="1" applyAlignment="1" applyProtection="1">
      <alignment horizontal="center" vertical="center"/>
      <protection/>
    </xf>
    <xf numFmtId="0" fontId="10" fillId="0" borderId="47" xfId="53" applyNumberFormat="1" applyFont="1" applyFill="1" applyBorder="1" applyAlignment="1" applyProtection="1">
      <alignment horizontal="center" vertical="center"/>
      <protection/>
    </xf>
    <xf numFmtId="0" fontId="10" fillId="0" borderId="51" xfId="53" applyNumberFormat="1" applyFont="1" applyFill="1" applyBorder="1" applyAlignment="1" applyProtection="1">
      <alignment horizontal="center" vertical="center"/>
      <protection/>
    </xf>
    <xf numFmtId="0" fontId="10" fillId="0" borderId="35" xfId="53" applyNumberFormat="1" applyFont="1" applyFill="1" applyBorder="1" applyAlignment="1" applyProtection="1">
      <alignment horizontal="center" vertical="center"/>
      <protection/>
    </xf>
    <xf numFmtId="0" fontId="10" fillId="0" borderId="46" xfId="53" applyNumberFormat="1" applyFont="1" applyFill="1" applyBorder="1" applyAlignment="1" applyProtection="1">
      <alignment horizontal="center" vertical="center"/>
      <protection/>
    </xf>
    <xf numFmtId="0" fontId="10" fillId="0" borderId="32" xfId="53" applyNumberFormat="1" applyFont="1" applyFill="1" applyBorder="1" applyAlignment="1" applyProtection="1">
      <alignment horizontal="center" vertical="center"/>
      <protection/>
    </xf>
    <xf numFmtId="0" fontId="10" fillId="0" borderId="60" xfId="53" applyNumberFormat="1" applyFont="1" applyFill="1" applyBorder="1" applyAlignment="1" applyProtection="1">
      <alignment horizontal="center" vertical="center"/>
      <protection/>
    </xf>
    <xf numFmtId="0" fontId="10" fillId="0" borderId="43" xfId="53" applyNumberFormat="1" applyFont="1" applyFill="1" applyBorder="1" applyAlignment="1" applyProtection="1">
      <alignment horizontal="center" vertical="center"/>
      <protection/>
    </xf>
    <xf numFmtId="0" fontId="10" fillId="0" borderId="59" xfId="53" applyNumberFormat="1" applyFont="1" applyFill="1" applyBorder="1" applyAlignment="1" applyProtection="1">
      <alignment horizontal="center" vertical="center"/>
      <protection/>
    </xf>
    <xf numFmtId="49" fontId="6" fillId="0" borderId="60" xfId="53" applyNumberFormat="1" applyFont="1" applyFill="1" applyBorder="1" applyAlignment="1" applyProtection="1">
      <alignment horizontal="center" vertical="center"/>
      <protection/>
    </xf>
    <xf numFmtId="0" fontId="6" fillId="0" borderId="35" xfId="53" applyNumberFormat="1" applyFont="1" applyFill="1" applyBorder="1" applyAlignment="1" applyProtection="1">
      <alignment horizontal="center" vertical="center"/>
      <protection/>
    </xf>
    <xf numFmtId="0" fontId="6" fillId="0" borderId="38" xfId="53" applyNumberFormat="1" applyFont="1" applyFill="1" applyBorder="1" applyAlignment="1" applyProtection="1">
      <alignment horizontal="center" vertical="center"/>
      <protection/>
    </xf>
    <xf numFmtId="0" fontId="6" fillId="0" borderId="43" xfId="53" applyNumberFormat="1" applyFont="1" applyFill="1" applyBorder="1" applyAlignment="1" applyProtection="1">
      <alignment horizontal="center" vertical="center"/>
      <protection/>
    </xf>
    <xf numFmtId="0" fontId="6" fillId="0" borderId="46" xfId="53" applyNumberFormat="1" applyFont="1" applyFill="1" applyBorder="1" applyAlignment="1" applyProtection="1">
      <alignment horizontal="center" vertical="center"/>
      <protection/>
    </xf>
    <xf numFmtId="0" fontId="6" fillId="0" borderId="47" xfId="53" applyNumberFormat="1" applyFont="1" applyFill="1" applyBorder="1" applyAlignment="1" applyProtection="1">
      <alignment horizontal="center" vertical="center"/>
      <protection/>
    </xf>
    <xf numFmtId="0" fontId="6" fillId="0" borderId="59" xfId="53" applyNumberFormat="1" applyFont="1" applyFill="1" applyBorder="1" applyAlignment="1" applyProtection="1">
      <alignment horizontal="center" vertical="center"/>
      <protection/>
    </xf>
    <xf numFmtId="0" fontId="6" fillId="0" borderId="25" xfId="53" applyNumberFormat="1" applyFont="1" applyFill="1" applyBorder="1" applyAlignment="1" applyProtection="1">
      <alignment horizontal="center" vertical="center"/>
      <protection/>
    </xf>
    <xf numFmtId="0" fontId="6" fillId="0" borderId="17" xfId="53" applyNumberFormat="1" applyFont="1" applyFill="1" applyBorder="1" applyAlignment="1" applyProtection="1">
      <alignment horizontal="center" vertical="center"/>
      <protection/>
    </xf>
    <xf numFmtId="0" fontId="6" fillId="0" borderId="42" xfId="53" applyNumberFormat="1" applyFont="1" applyFill="1" applyBorder="1" applyAlignment="1" applyProtection="1">
      <alignment horizontal="center" vertical="center"/>
      <protection/>
    </xf>
    <xf numFmtId="174" fontId="10" fillId="0" borderId="32" xfId="53" applyNumberFormat="1" applyFont="1" applyFill="1" applyBorder="1" applyAlignment="1" applyProtection="1">
      <alignment horizontal="center" vertical="center"/>
      <protection/>
    </xf>
    <xf numFmtId="174" fontId="10" fillId="0" borderId="60" xfId="53" applyNumberFormat="1" applyFont="1" applyFill="1" applyBorder="1" applyAlignment="1" applyProtection="1">
      <alignment horizontal="center" vertical="center"/>
      <protection/>
    </xf>
    <xf numFmtId="174" fontId="6" fillId="0" borderId="60" xfId="53" applyNumberFormat="1" applyFont="1" applyFill="1" applyBorder="1" applyAlignment="1" applyProtection="1">
      <alignment horizontal="center" vertical="center"/>
      <protection/>
    </xf>
    <xf numFmtId="0" fontId="6" fillId="0" borderId="60" xfId="53" applyNumberFormat="1" applyFont="1" applyFill="1" applyBorder="1" applyAlignment="1" applyProtection="1">
      <alignment horizontal="center" vertical="center"/>
      <protection/>
    </xf>
    <xf numFmtId="0" fontId="6" fillId="0" borderId="52" xfId="53" applyNumberFormat="1" applyFont="1" applyFill="1" applyBorder="1" applyAlignment="1" applyProtection="1">
      <alignment horizontal="center" vertical="center"/>
      <protection/>
    </xf>
    <xf numFmtId="0" fontId="6" fillId="0" borderId="51" xfId="53" applyNumberFormat="1" applyFont="1" applyFill="1" applyBorder="1" applyAlignment="1" applyProtection="1">
      <alignment horizontal="center" vertical="center"/>
      <protection/>
    </xf>
    <xf numFmtId="0" fontId="6" fillId="0" borderId="16" xfId="53" applyNumberFormat="1" applyFont="1" applyFill="1" applyBorder="1" applyAlignment="1" applyProtection="1">
      <alignment horizontal="center" vertical="center"/>
      <protection/>
    </xf>
    <xf numFmtId="0" fontId="6" fillId="0" borderId="18" xfId="53" applyNumberFormat="1" applyFont="1" applyFill="1" applyBorder="1" applyAlignment="1" applyProtection="1">
      <alignment horizontal="center" vertical="center"/>
      <protection/>
    </xf>
    <xf numFmtId="0" fontId="6" fillId="0" borderId="37" xfId="53" applyNumberFormat="1" applyFont="1" applyFill="1" applyBorder="1" applyAlignment="1" applyProtection="1">
      <alignment horizontal="center" vertical="center"/>
      <protection/>
    </xf>
    <xf numFmtId="0" fontId="6" fillId="0" borderId="36" xfId="53" applyNumberFormat="1" applyFont="1" applyFill="1" applyBorder="1" applyAlignment="1" applyProtection="1">
      <alignment horizontal="center" vertical="center"/>
      <protection/>
    </xf>
    <xf numFmtId="0" fontId="6" fillId="0" borderId="83" xfId="0" applyFont="1" applyFill="1" applyBorder="1" applyAlignment="1">
      <alignment horizontal="left" vertical="center" wrapText="1"/>
    </xf>
    <xf numFmtId="0" fontId="6" fillId="0" borderId="84" xfId="0" applyFont="1" applyFill="1" applyBorder="1" applyAlignment="1">
      <alignment horizontal="left" vertical="center"/>
    </xf>
    <xf numFmtId="0" fontId="6" fillId="0" borderId="85" xfId="0" applyFont="1" applyFill="1" applyBorder="1" applyAlignment="1">
      <alignment horizontal="left" vertical="center"/>
    </xf>
    <xf numFmtId="0" fontId="6" fillId="0" borderId="84" xfId="0" applyFont="1" applyFill="1" applyBorder="1" applyAlignment="1">
      <alignment horizontal="left" vertical="center" wrapText="1"/>
    </xf>
    <xf numFmtId="0" fontId="6" fillId="0" borderId="85" xfId="0" applyFont="1" applyFill="1" applyBorder="1" applyAlignment="1">
      <alignment horizontal="left" vertical="center" wrapText="1"/>
    </xf>
    <xf numFmtId="0" fontId="6" fillId="0" borderId="86" xfId="0" applyFont="1" applyFill="1" applyBorder="1" applyAlignment="1">
      <alignment horizontal="left" vertical="center" wrapText="1"/>
    </xf>
    <xf numFmtId="173" fontId="6" fillId="0" borderId="63" xfId="53" applyNumberFormat="1" applyFont="1" applyFill="1" applyBorder="1" applyAlignment="1" applyProtection="1">
      <alignment horizontal="center" vertical="center"/>
      <protection/>
    </xf>
    <xf numFmtId="176" fontId="6" fillId="0" borderId="53" xfId="53" applyNumberFormat="1" applyFont="1" applyFill="1" applyBorder="1" applyAlignment="1" applyProtection="1">
      <alignment horizontal="center" vertical="center"/>
      <protection/>
    </xf>
    <xf numFmtId="176" fontId="6" fillId="0" borderId="54" xfId="53" applyNumberFormat="1" applyFont="1" applyFill="1" applyBorder="1" applyAlignment="1" applyProtection="1">
      <alignment horizontal="center" vertical="center"/>
      <protection/>
    </xf>
    <xf numFmtId="176" fontId="6" fillId="0" borderId="55" xfId="53" applyNumberFormat="1" applyFont="1" applyFill="1" applyBorder="1" applyAlignment="1" applyProtection="1">
      <alignment horizontal="center" vertical="center"/>
      <protection/>
    </xf>
    <xf numFmtId="0" fontId="6" fillId="0" borderId="87" xfId="0" applyFont="1" applyFill="1" applyBorder="1" applyAlignment="1">
      <alignment horizontal="left" vertical="center" wrapText="1"/>
    </xf>
    <xf numFmtId="176" fontId="6" fillId="0" borderId="12" xfId="53" applyNumberFormat="1" applyFont="1" applyFill="1" applyBorder="1" applyAlignment="1" applyProtection="1">
      <alignment horizontal="center" vertical="center"/>
      <protection/>
    </xf>
    <xf numFmtId="173" fontId="6" fillId="0" borderId="34" xfId="53" applyNumberFormat="1" applyFont="1" applyFill="1" applyBorder="1" applyAlignment="1" applyProtection="1">
      <alignment horizontal="center" vertical="center"/>
      <protection/>
    </xf>
    <xf numFmtId="0" fontId="6" fillId="0" borderId="88" xfId="0" applyFont="1" applyFill="1" applyBorder="1" applyAlignment="1">
      <alignment horizontal="left" vertical="center" wrapText="1"/>
    </xf>
    <xf numFmtId="0" fontId="6" fillId="0" borderId="89" xfId="0" applyFont="1" applyFill="1" applyBorder="1" applyAlignment="1">
      <alignment horizontal="left" vertical="center" wrapText="1"/>
    </xf>
    <xf numFmtId="176" fontId="6" fillId="0" borderId="58" xfId="53" applyNumberFormat="1" applyFont="1" applyFill="1" applyBorder="1" applyAlignment="1" applyProtection="1">
      <alignment horizontal="center" vertical="center"/>
      <protection/>
    </xf>
    <xf numFmtId="176" fontId="6" fillId="0" borderId="57" xfId="53" applyNumberFormat="1" applyFont="1" applyFill="1" applyBorder="1" applyAlignment="1" applyProtection="1">
      <alignment horizontal="center" vertical="center"/>
      <protection/>
    </xf>
    <xf numFmtId="176" fontId="6" fillId="0" borderId="63" xfId="53" applyNumberFormat="1" applyFont="1" applyFill="1" applyBorder="1" applyAlignment="1" applyProtection="1">
      <alignment horizontal="center" vertical="center"/>
      <protection/>
    </xf>
    <xf numFmtId="176" fontId="6" fillId="0" borderId="34" xfId="53" applyNumberFormat="1" applyFont="1" applyFill="1" applyBorder="1" applyAlignment="1" applyProtection="1">
      <alignment horizontal="center" vertical="center"/>
      <protection/>
    </xf>
    <xf numFmtId="174" fontId="6" fillId="0" borderId="32" xfId="53" applyNumberFormat="1" applyFont="1" applyFill="1" applyBorder="1" applyAlignment="1" applyProtection="1">
      <alignment horizontal="center" vertical="center"/>
      <protection/>
    </xf>
    <xf numFmtId="49" fontId="6" fillId="0" borderId="63" xfId="53" applyNumberFormat="1" applyFont="1" applyFill="1" applyBorder="1" applyAlignment="1" applyProtection="1">
      <alignment horizontal="center" vertical="center"/>
      <protection/>
    </xf>
    <xf numFmtId="0" fontId="6" fillId="0" borderId="53" xfId="53" applyNumberFormat="1" applyFont="1" applyFill="1" applyBorder="1" applyAlignment="1" applyProtection="1">
      <alignment horizontal="center" vertical="center"/>
      <protection/>
    </xf>
    <xf numFmtId="0" fontId="6" fillId="0" borderId="54" xfId="53" applyNumberFormat="1" applyFont="1" applyFill="1" applyBorder="1" applyAlignment="1" applyProtection="1">
      <alignment horizontal="center" vertical="center"/>
      <protection/>
    </xf>
    <xf numFmtId="0" fontId="6" fillId="0" borderId="55" xfId="53" applyNumberFormat="1" applyFont="1" applyFill="1" applyBorder="1" applyAlignment="1" applyProtection="1">
      <alignment horizontal="center" vertical="center"/>
      <protection/>
    </xf>
    <xf numFmtId="174" fontId="6" fillId="0" borderId="63" xfId="53" applyNumberFormat="1" applyFont="1" applyFill="1" applyBorder="1" applyAlignment="1" applyProtection="1">
      <alignment horizontal="center" vertical="center"/>
      <protection/>
    </xf>
    <xf numFmtId="0" fontId="6" fillId="0" borderId="58" xfId="53" applyNumberFormat="1" applyFont="1" applyFill="1" applyBorder="1" applyAlignment="1" applyProtection="1">
      <alignment horizontal="center" vertical="center"/>
      <protection/>
    </xf>
    <xf numFmtId="0" fontId="6" fillId="0" borderId="57" xfId="53" applyNumberFormat="1" applyFont="1" applyFill="1" applyBorder="1" applyAlignment="1" applyProtection="1">
      <alignment horizontal="center" vertical="center"/>
      <protection/>
    </xf>
    <xf numFmtId="0" fontId="10" fillId="0" borderId="22" xfId="53" applyNumberFormat="1" applyFont="1" applyFill="1" applyBorder="1" applyAlignment="1" applyProtection="1">
      <alignment horizontal="center" vertical="center"/>
      <protection/>
    </xf>
    <xf numFmtId="0" fontId="10" fillId="0" borderId="21" xfId="53" applyNumberFormat="1" applyFont="1" applyFill="1" applyBorder="1" applyAlignment="1" applyProtection="1">
      <alignment horizontal="center" vertical="center"/>
      <protection/>
    </xf>
    <xf numFmtId="0" fontId="10" fillId="0" borderId="23" xfId="53" applyNumberFormat="1" applyFont="1" applyFill="1" applyBorder="1" applyAlignment="1" applyProtection="1">
      <alignment horizontal="center" vertical="center"/>
      <protection/>
    </xf>
    <xf numFmtId="0" fontId="10" fillId="0" borderId="31" xfId="53" applyNumberFormat="1" applyFont="1" applyFill="1" applyBorder="1" applyAlignment="1" applyProtection="1">
      <alignment horizontal="center" vertical="center"/>
      <protection/>
    </xf>
    <xf numFmtId="0" fontId="10" fillId="0" borderId="19" xfId="53" applyNumberFormat="1" applyFont="1" applyFill="1" applyBorder="1" applyAlignment="1" applyProtection="1">
      <alignment horizontal="center" vertical="center"/>
      <protection/>
    </xf>
    <xf numFmtId="0" fontId="10" fillId="0" borderId="40" xfId="53" applyNumberFormat="1" applyFont="1" applyFill="1" applyBorder="1" applyAlignment="1" applyProtection="1">
      <alignment horizontal="center" vertical="center"/>
      <protection/>
    </xf>
    <xf numFmtId="175" fontId="6" fillId="0" borderId="18" xfId="53" applyNumberFormat="1" applyFont="1" applyFill="1" applyBorder="1" applyAlignment="1" applyProtection="1">
      <alignment horizontal="center" vertical="center"/>
      <protection/>
    </xf>
    <xf numFmtId="0" fontId="6" fillId="0" borderId="67" xfId="53" applyNumberFormat="1" applyFont="1" applyFill="1" applyBorder="1" applyAlignment="1" applyProtection="1">
      <alignment horizontal="center" vertical="center"/>
      <protection/>
    </xf>
    <xf numFmtId="0" fontId="10" fillId="0" borderId="22" xfId="53" applyFont="1" applyFill="1" applyBorder="1" applyAlignment="1">
      <alignment vertical="center"/>
      <protection/>
    </xf>
    <xf numFmtId="0" fontId="10" fillId="0" borderId="21" xfId="53" applyFont="1" applyFill="1" applyBorder="1" applyAlignment="1">
      <alignment vertical="center"/>
      <protection/>
    </xf>
    <xf numFmtId="0" fontId="10" fillId="0" borderId="23" xfId="53" applyFont="1" applyFill="1" applyBorder="1" applyAlignment="1">
      <alignment vertical="center"/>
      <protection/>
    </xf>
    <xf numFmtId="0" fontId="10" fillId="0" borderId="22" xfId="53" applyFont="1" applyFill="1" applyBorder="1" applyAlignment="1">
      <alignment horizontal="right" vertical="center"/>
      <protection/>
    </xf>
    <xf numFmtId="0" fontId="10" fillId="0" borderId="21" xfId="53" applyFont="1" applyFill="1" applyBorder="1" applyAlignment="1">
      <alignment horizontal="right" vertical="center"/>
      <protection/>
    </xf>
    <xf numFmtId="0" fontId="10" fillId="0" borderId="23" xfId="53" applyFont="1" applyFill="1" applyBorder="1" applyAlignment="1">
      <alignment horizontal="right" vertical="center"/>
      <protection/>
    </xf>
    <xf numFmtId="176" fontId="6" fillId="0" borderId="32" xfId="53" applyNumberFormat="1" applyFont="1" applyFill="1" applyBorder="1" applyAlignment="1" applyProtection="1">
      <alignment horizontal="left" vertical="center" wrapText="1"/>
      <protection/>
    </xf>
    <xf numFmtId="49" fontId="6" fillId="0" borderId="60" xfId="53" applyNumberFormat="1" applyFont="1" applyFill="1" applyBorder="1" applyAlignment="1">
      <alignment vertical="center" wrapText="1"/>
      <protection/>
    </xf>
    <xf numFmtId="49" fontId="6" fillId="0" borderId="20" xfId="0" applyNumberFormat="1" applyFont="1" applyFill="1" applyBorder="1" applyAlignment="1">
      <alignment vertical="center" wrapText="1"/>
    </xf>
    <xf numFmtId="175" fontId="10" fillId="0" borderId="42" xfId="53" applyNumberFormat="1" applyFont="1" applyFill="1" applyBorder="1" applyAlignment="1">
      <alignment horizontal="center" vertical="center" wrapText="1"/>
      <protection/>
    </xf>
    <xf numFmtId="175" fontId="10" fillId="0" borderId="20" xfId="53" applyNumberFormat="1" applyFont="1" applyFill="1" applyBorder="1" applyAlignment="1">
      <alignment horizontal="center" vertical="center" wrapText="1"/>
      <protection/>
    </xf>
    <xf numFmtId="180" fontId="10" fillId="0" borderId="19" xfId="53" applyNumberFormat="1" applyFont="1" applyFill="1" applyBorder="1" applyAlignment="1" applyProtection="1">
      <alignment horizontal="center" vertical="center"/>
      <protection/>
    </xf>
    <xf numFmtId="180" fontId="10" fillId="0" borderId="22" xfId="53" applyNumberFormat="1" applyFont="1" applyFill="1" applyBorder="1" applyAlignment="1" applyProtection="1">
      <alignment horizontal="center" vertical="center"/>
      <protection/>
    </xf>
    <xf numFmtId="180" fontId="10" fillId="0" borderId="21" xfId="53" applyNumberFormat="1" applyFont="1" applyFill="1" applyBorder="1" applyAlignment="1" applyProtection="1">
      <alignment horizontal="center" vertical="center"/>
      <protection/>
    </xf>
    <xf numFmtId="180" fontId="10" fillId="0" borderId="23" xfId="53" applyNumberFormat="1" applyFont="1" applyFill="1" applyBorder="1" applyAlignment="1" applyProtection="1">
      <alignment horizontal="center" vertical="center"/>
      <protection/>
    </xf>
    <xf numFmtId="173" fontId="10" fillId="0" borderId="19" xfId="53" applyNumberFormat="1" applyFont="1" applyFill="1" applyBorder="1" applyAlignment="1">
      <alignment horizontal="center" vertical="center"/>
      <protection/>
    </xf>
    <xf numFmtId="1" fontId="10" fillId="0" borderId="19" xfId="53" applyNumberFormat="1" applyFont="1" applyFill="1" applyBorder="1" applyAlignment="1">
      <alignment horizontal="center" vertical="center"/>
      <protection/>
    </xf>
    <xf numFmtId="180" fontId="10" fillId="0" borderId="22" xfId="53" applyNumberFormat="1" applyFont="1" applyFill="1" applyBorder="1" applyAlignment="1">
      <alignment horizontal="center" vertical="center"/>
      <protection/>
    </xf>
    <xf numFmtId="180" fontId="10" fillId="0" borderId="21" xfId="53" applyNumberFormat="1" applyFont="1" applyFill="1" applyBorder="1" applyAlignment="1">
      <alignment horizontal="center" vertical="center"/>
      <protection/>
    </xf>
    <xf numFmtId="180" fontId="10" fillId="0" borderId="23" xfId="53" applyNumberFormat="1" applyFont="1" applyFill="1" applyBorder="1" applyAlignment="1">
      <alignment horizontal="center" vertical="center"/>
      <protection/>
    </xf>
    <xf numFmtId="173" fontId="10" fillId="0" borderId="0" xfId="53" applyNumberFormat="1" applyFont="1" applyFill="1" applyBorder="1" applyAlignment="1" applyProtection="1">
      <alignment horizontal="center" vertical="center" wrapText="1"/>
      <protection/>
    </xf>
    <xf numFmtId="174" fontId="10" fillId="0" borderId="19" xfId="53" applyNumberFormat="1" applyFont="1" applyFill="1" applyBorder="1" applyAlignment="1">
      <alignment horizontal="center" vertical="center"/>
      <protection/>
    </xf>
    <xf numFmtId="180" fontId="10" fillId="0" borderId="33" xfId="53" applyNumberFormat="1" applyFont="1" applyFill="1" applyBorder="1" applyAlignment="1">
      <alignment horizontal="center" vertical="center"/>
      <protection/>
    </xf>
    <xf numFmtId="180" fontId="10" fillId="0" borderId="39" xfId="53" applyNumberFormat="1" applyFont="1" applyFill="1" applyBorder="1" applyAlignment="1">
      <alignment horizontal="center" vertical="center"/>
      <protection/>
    </xf>
    <xf numFmtId="180" fontId="10" fillId="0" borderId="27" xfId="53" applyNumberFormat="1" applyFont="1" applyFill="1" applyBorder="1" applyAlignment="1">
      <alignment horizontal="center" vertical="center"/>
      <protection/>
    </xf>
    <xf numFmtId="180" fontId="10" fillId="0" borderId="19" xfId="53" applyNumberFormat="1" applyFont="1" applyFill="1" applyBorder="1" applyAlignment="1">
      <alignment horizontal="center" vertical="center"/>
      <protection/>
    </xf>
    <xf numFmtId="1" fontId="10" fillId="0" borderId="27" xfId="53" applyNumberFormat="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 horizontal="left"/>
      <protection/>
    </xf>
    <xf numFmtId="1" fontId="10" fillId="0" borderId="33" xfId="53" applyNumberFormat="1" applyFont="1" applyFill="1" applyBorder="1" applyAlignment="1">
      <alignment horizontal="center" vertical="center"/>
      <protection/>
    </xf>
    <xf numFmtId="1" fontId="10" fillId="0" borderId="21" xfId="53" applyNumberFormat="1" applyFont="1" applyFill="1" applyBorder="1" applyAlignment="1">
      <alignment horizontal="center" vertical="center"/>
      <protection/>
    </xf>
    <xf numFmtId="1" fontId="10" fillId="0" borderId="39" xfId="53" applyNumberFormat="1" applyFont="1" applyFill="1" applyBorder="1" applyAlignment="1">
      <alignment horizontal="center" vertical="center"/>
      <protection/>
    </xf>
    <xf numFmtId="176" fontId="10" fillId="0" borderId="40" xfId="53" applyNumberFormat="1" applyFont="1" applyFill="1" applyBorder="1" applyAlignment="1" applyProtection="1">
      <alignment horizontal="center" vertical="center"/>
      <protection/>
    </xf>
    <xf numFmtId="49" fontId="6" fillId="0" borderId="90" xfId="0" applyNumberFormat="1" applyFont="1" applyFill="1" applyBorder="1" applyAlignment="1">
      <alignment horizontal="center" vertical="center"/>
    </xf>
    <xf numFmtId="49" fontId="6" fillId="0" borderId="91" xfId="0" applyNumberFormat="1" applyFont="1" applyFill="1" applyBorder="1" applyAlignment="1">
      <alignment horizontal="center" vertical="center"/>
    </xf>
    <xf numFmtId="49" fontId="6" fillId="0" borderId="92" xfId="0" applyNumberFormat="1" applyFont="1" applyFill="1" applyBorder="1" applyAlignment="1">
      <alignment horizontal="center" vertical="center"/>
    </xf>
    <xf numFmtId="49" fontId="6" fillId="0" borderId="93" xfId="0" applyNumberFormat="1" applyFont="1" applyFill="1" applyBorder="1" applyAlignment="1">
      <alignment horizontal="center" vertical="center"/>
    </xf>
    <xf numFmtId="49" fontId="6" fillId="0" borderId="94" xfId="0" applyNumberFormat="1" applyFont="1" applyFill="1" applyBorder="1" applyAlignment="1">
      <alignment horizontal="center" vertical="center"/>
    </xf>
    <xf numFmtId="49" fontId="6" fillId="0" borderId="15" xfId="53" applyNumberFormat="1" applyFont="1" applyFill="1" applyBorder="1" applyAlignment="1" applyProtection="1">
      <alignment horizontal="center" vertical="center"/>
      <protection/>
    </xf>
    <xf numFmtId="49" fontId="6" fillId="0" borderId="95" xfId="0" applyNumberFormat="1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 wrapText="1"/>
    </xf>
    <xf numFmtId="176" fontId="6" fillId="34" borderId="52" xfId="53" applyNumberFormat="1" applyFont="1" applyFill="1" applyBorder="1" applyAlignment="1" applyProtection="1">
      <alignment horizontal="center" vertical="center"/>
      <protection/>
    </xf>
    <xf numFmtId="0" fontId="6" fillId="34" borderId="25" xfId="53" applyFont="1" applyFill="1" applyBorder="1" applyAlignment="1">
      <alignment horizontal="center" vertical="center" wrapText="1"/>
      <protection/>
    </xf>
    <xf numFmtId="176" fontId="6" fillId="34" borderId="46" xfId="53" applyNumberFormat="1" applyFont="1" applyFill="1" applyBorder="1" applyAlignment="1" applyProtection="1">
      <alignment horizontal="center" vertical="center"/>
      <protection/>
    </xf>
    <xf numFmtId="0" fontId="6" fillId="34" borderId="16" xfId="53" applyFont="1" applyFill="1" applyBorder="1" applyAlignment="1">
      <alignment horizontal="center" vertical="center" wrapText="1"/>
      <protection/>
    </xf>
    <xf numFmtId="0" fontId="6" fillId="34" borderId="58" xfId="53" applyFont="1" applyFill="1" applyBorder="1" applyAlignment="1">
      <alignment horizontal="center" vertical="center" wrapText="1"/>
      <protection/>
    </xf>
    <xf numFmtId="0" fontId="6" fillId="34" borderId="11" xfId="53" applyFont="1" applyFill="1" applyBorder="1" applyAlignment="1">
      <alignment horizontal="center" vertical="center" wrapText="1"/>
      <protection/>
    </xf>
    <xf numFmtId="0" fontId="6" fillId="34" borderId="41" xfId="53" applyFont="1" applyFill="1" applyBorder="1" applyAlignment="1">
      <alignment horizontal="center" vertical="center" wrapText="1"/>
      <protection/>
    </xf>
    <xf numFmtId="175" fontId="6" fillId="34" borderId="17" xfId="53" applyNumberFormat="1" applyFont="1" applyFill="1" applyBorder="1" applyAlignment="1" applyProtection="1">
      <alignment horizontal="center" vertical="center"/>
      <protection/>
    </xf>
    <xf numFmtId="0" fontId="6" fillId="34" borderId="17" xfId="53" applyFont="1" applyFill="1" applyBorder="1" applyAlignment="1">
      <alignment horizontal="center" vertical="center" wrapText="1"/>
      <protection/>
    </xf>
    <xf numFmtId="0" fontId="6" fillId="34" borderId="54" xfId="53" applyFont="1" applyFill="1" applyBorder="1" applyAlignment="1">
      <alignment horizontal="center" vertical="center" wrapText="1"/>
      <protection/>
    </xf>
    <xf numFmtId="176" fontId="6" fillId="34" borderId="38" xfId="53" applyNumberFormat="1" applyFont="1" applyFill="1" applyBorder="1" applyAlignment="1" applyProtection="1">
      <alignment horizontal="center" vertical="center"/>
      <protection/>
    </xf>
    <xf numFmtId="176" fontId="6" fillId="34" borderId="17" xfId="53" applyNumberFormat="1" applyFont="1" applyFill="1" applyBorder="1" applyAlignment="1" applyProtection="1">
      <alignment horizontal="center" vertical="center"/>
      <protection/>
    </xf>
    <xf numFmtId="176" fontId="6" fillId="34" borderId="54" xfId="53" applyNumberFormat="1" applyFont="1" applyFill="1" applyBorder="1" applyAlignment="1" applyProtection="1">
      <alignment horizontal="center" vertical="center"/>
      <protection/>
    </xf>
    <xf numFmtId="176" fontId="6" fillId="34" borderId="47" xfId="53" applyNumberFormat="1" applyFont="1" applyFill="1" applyBorder="1" applyAlignment="1" applyProtection="1">
      <alignment horizontal="center" vertical="center"/>
      <protection/>
    </xf>
    <xf numFmtId="0" fontId="6" fillId="34" borderId="18" xfId="53" applyFont="1" applyFill="1" applyBorder="1" applyAlignment="1">
      <alignment horizontal="center" vertical="center" wrapText="1"/>
      <protection/>
    </xf>
    <xf numFmtId="0" fontId="6" fillId="34" borderId="57" xfId="53" applyFont="1" applyFill="1" applyBorder="1" applyAlignment="1">
      <alignment horizontal="center" vertical="center" wrapText="1"/>
      <protection/>
    </xf>
    <xf numFmtId="175" fontId="6" fillId="34" borderId="18" xfId="53" applyNumberFormat="1" applyFont="1" applyFill="1" applyBorder="1" applyAlignment="1" applyProtection="1">
      <alignment horizontal="center" vertical="center"/>
      <protection/>
    </xf>
    <xf numFmtId="176" fontId="6" fillId="34" borderId="36" xfId="53" applyNumberFormat="1" applyFont="1" applyFill="1" applyBorder="1" applyAlignment="1" applyProtection="1">
      <alignment horizontal="center" vertical="center"/>
      <protection/>
    </xf>
    <xf numFmtId="176" fontId="6" fillId="34" borderId="18" xfId="53" applyNumberFormat="1" applyFont="1" applyFill="1" applyBorder="1" applyAlignment="1" applyProtection="1">
      <alignment horizontal="center" vertical="center"/>
      <protection/>
    </xf>
    <xf numFmtId="176" fontId="6" fillId="34" borderId="51" xfId="53" applyNumberFormat="1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57" fillId="0" borderId="17" xfId="0" applyFont="1" applyBorder="1" applyAlignment="1">
      <alignment/>
    </xf>
    <xf numFmtId="175" fontId="6" fillId="0" borderId="17" xfId="53" applyNumberFormat="1" applyFont="1" applyFill="1" applyBorder="1" applyAlignment="1" applyProtection="1">
      <alignment vertical="center"/>
      <protection/>
    </xf>
    <xf numFmtId="176" fontId="6" fillId="0" borderId="17" xfId="53" applyNumberFormat="1" applyFont="1" applyFill="1" applyBorder="1" applyAlignment="1" applyProtection="1">
      <alignment horizontal="left" vertical="center" wrapText="1"/>
      <protection/>
    </xf>
    <xf numFmtId="176" fontId="6" fillId="0" borderId="17" xfId="53" applyNumberFormat="1" applyFont="1" applyFill="1" applyBorder="1" applyAlignment="1" applyProtection="1">
      <alignment horizontal="center" vertical="center" wrapText="1"/>
      <protection/>
    </xf>
    <xf numFmtId="49" fontId="6" fillId="0" borderId="17" xfId="53" applyNumberFormat="1" applyFont="1" applyFill="1" applyBorder="1" applyAlignment="1">
      <alignment vertical="center" wrapText="1"/>
      <protection/>
    </xf>
    <xf numFmtId="1" fontId="6" fillId="0" borderId="47" xfId="53" applyNumberFormat="1" applyFont="1" applyFill="1" applyBorder="1" applyAlignment="1" applyProtection="1">
      <alignment horizontal="center" vertical="center"/>
      <protection/>
    </xf>
    <xf numFmtId="1" fontId="6" fillId="0" borderId="17" xfId="53" applyNumberFormat="1" applyFont="1" applyFill="1" applyBorder="1" applyAlignment="1">
      <alignment horizontal="center" vertical="center" wrapText="1"/>
      <protection/>
    </xf>
    <xf numFmtId="1" fontId="6" fillId="0" borderId="54" xfId="53" applyNumberFormat="1" applyFont="1" applyFill="1" applyBorder="1" applyAlignment="1">
      <alignment horizontal="center" vertical="center" wrapText="1"/>
      <protection/>
    </xf>
    <xf numFmtId="1" fontId="6" fillId="0" borderId="10" xfId="53" applyNumberFormat="1" applyFont="1" applyFill="1" applyBorder="1" applyAlignment="1">
      <alignment horizontal="center" vertical="center" wrapText="1"/>
      <protection/>
    </xf>
    <xf numFmtId="177" fontId="6" fillId="0" borderId="17" xfId="53" applyNumberFormat="1" applyFont="1" applyFill="1" applyBorder="1" applyAlignment="1" applyProtection="1">
      <alignment horizontal="center" vertical="center"/>
      <protection/>
    </xf>
    <xf numFmtId="176" fontId="10" fillId="35" borderId="47" xfId="53" applyNumberFormat="1" applyFont="1" applyFill="1" applyBorder="1" applyAlignment="1" applyProtection="1">
      <alignment horizontal="center" vertical="center"/>
      <protection/>
    </xf>
    <xf numFmtId="0" fontId="10" fillId="35" borderId="10" xfId="53" applyFont="1" applyFill="1" applyBorder="1" applyAlignment="1">
      <alignment horizontal="center" vertical="center" wrapText="1"/>
      <protection/>
    </xf>
    <xf numFmtId="0" fontId="57" fillId="0" borderId="54" xfId="0" applyFont="1" applyBorder="1" applyAlignment="1">
      <alignment/>
    </xf>
    <xf numFmtId="175" fontId="20" fillId="0" borderId="17" xfId="53" applyNumberFormat="1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>
      <alignment horizontal="left" vertical="center" wrapText="1"/>
    </xf>
    <xf numFmtId="175" fontId="20" fillId="36" borderId="17" xfId="53" applyNumberFormat="1" applyFont="1" applyFill="1" applyBorder="1" applyAlignment="1" applyProtection="1">
      <alignment vertical="center"/>
      <protection/>
    </xf>
    <xf numFmtId="175" fontId="20" fillId="34" borderId="17" xfId="53" applyNumberFormat="1" applyFont="1" applyFill="1" applyBorder="1" applyAlignment="1" applyProtection="1">
      <alignment vertical="center"/>
      <protection/>
    </xf>
    <xf numFmtId="180" fontId="6" fillId="0" borderId="38" xfId="53" applyNumberFormat="1" applyFont="1" applyFill="1" applyBorder="1" applyAlignment="1" applyProtection="1">
      <alignment horizontal="center" vertical="center"/>
      <protection/>
    </xf>
    <xf numFmtId="180" fontId="6" fillId="0" borderId="17" xfId="53" applyNumberFormat="1" applyFont="1" applyFill="1" applyBorder="1" applyAlignment="1" applyProtection="1">
      <alignment horizontal="center" vertical="center"/>
      <protection/>
    </xf>
    <xf numFmtId="180" fontId="6" fillId="0" borderId="54" xfId="53" applyNumberFormat="1" applyFont="1" applyFill="1" applyBorder="1" applyAlignment="1" applyProtection="1">
      <alignment horizontal="center" vertical="center"/>
      <protection/>
    </xf>
    <xf numFmtId="49" fontId="6" fillId="0" borderId="96" xfId="0" applyNumberFormat="1" applyFont="1" applyFill="1" applyBorder="1" applyAlignment="1">
      <alignment horizontal="center" vertical="center"/>
    </xf>
    <xf numFmtId="177" fontId="6" fillId="0" borderId="64" xfId="53" applyNumberFormat="1" applyFont="1" applyFill="1" applyBorder="1" applyAlignment="1" applyProtection="1">
      <alignment horizontal="center" vertical="center"/>
      <protection/>
    </xf>
    <xf numFmtId="176" fontId="6" fillId="0" borderId="25" xfId="53" applyNumberFormat="1" applyFont="1" applyFill="1" applyBorder="1" applyAlignment="1" applyProtection="1">
      <alignment horizontal="center" vertical="center" wrapText="1"/>
      <protection/>
    </xf>
    <xf numFmtId="175" fontId="6" fillId="34" borderId="41" xfId="53" applyNumberFormat="1" applyFont="1" applyFill="1" applyBorder="1" applyAlignment="1" applyProtection="1">
      <alignment horizontal="center" vertical="center"/>
      <protection/>
    </xf>
    <xf numFmtId="0" fontId="6" fillId="34" borderId="18" xfId="0" applyFont="1" applyFill="1" applyBorder="1" applyAlignment="1">
      <alignment horizontal="center" vertical="center" wrapText="1"/>
    </xf>
    <xf numFmtId="176" fontId="6" fillId="34" borderId="57" xfId="53" applyNumberFormat="1" applyFont="1" applyFill="1" applyBorder="1" applyAlignment="1" applyProtection="1">
      <alignment horizontal="center" vertical="center"/>
      <protection/>
    </xf>
    <xf numFmtId="176" fontId="6" fillId="34" borderId="13" xfId="53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>
      <alignment horizontal="center" vertical="center"/>
    </xf>
    <xf numFmtId="176" fontId="6" fillId="34" borderId="25" xfId="53" applyNumberFormat="1" applyFont="1" applyFill="1" applyBorder="1" applyAlignment="1" applyProtection="1">
      <alignment horizontal="center" vertical="center" wrapText="1"/>
      <protection/>
    </xf>
    <xf numFmtId="176" fontId="6" fillId="36" borderId="25" xfId="53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ill="1" applyBorder="1" applyAlignment="1">
      <alignment/>
    </xf>
    <xf numFmtId="175" fontId="6" fillId="37" borderId="17" xfId="53" applyNumberFormat="1" applyFont="1" applyFill="1" applyBorder="1" applyAlignment="1" applyProtection="1">
      <alignment vertical="center"/>
      <protection/>
    </xf>
    <xf numFmtId="176" fontId="6" fillId="37" borderId="17" xfId="53" applyNumberFormat="1" applyFont="1" applyFill="1" applyBorder="1" applyAlignment="1" applyProtection="1">
      <alignment horizontal="left" vertical="center" wrapText="1"/>
      <protection/>
    </xf>
    <xf numFmtId="176" fontId="6" fillId="37" borderId="17" xfId="53" applyNumberFormat="1" applyFont="1" applyFill="1" applyBorder="1" applyAlignment="1" applyProtection="1">
      <alignment horizontal="center" vertical="center" wrapText="1"/>
      <protection/>
    </xf>
    <xf numFmtId="173" fontId="6" fillId="37" borderId="48" xfId="53" applyNumberFormat="1" applyFont="1" applyFill="1" applyBorder="1" applyAlignment="1" applyProtection="1">
      <alignment horizontal="center" vertical="center"/>
      <protection/>
    </xf>
    <xf numFmtId="176" fontId="6" fillId="37" borderId="46" xfId="53" applyNumberFormat="1" applyFont="1" applyFill="1" applyBorder="1" applyAlignment="1" applyProtection="1">
      <alignment horizontal="center" vertical="center"/>
      <protection/>
    </xf>
    <xf numFmtId="1" fontId="6" fillId="37" borderId="47" xfId="53" applyNumberFormat="1" applyFont="1" applyFill="1" applyBorder="1" applyAlignment="1" applyProtection="1">
      <alignment horizontal="center" vertical="center"/>
      <protection/>
    </xf>
    <xf numFmtId="175" fontId="6" fillId="37" borderId="17" xfId="53" applyNumberFormat="1" applyFont="1" applyFill="1" applyBorder="1" applyAlignment="1" applyProtection="1">
      <alignment vertical="center"/>
      <protection/>
    </xf>
    <xf numFmtId="49" fontId="6" fillId="37" borderId="17" xfId="0" applyNumberFormat="1" applyFont="1" applyFill="1" applyBorder="1" applyAlignment="1">
      <alignment vertical="center" wrapText="1"/>
    </xf>
    <xf numFmtId="177" fontId="6" fillId="37" borderId="24" xfId="53" applyNumberFormat="1" applyFont="1" applyFill="1" applyBorder="1" applyAlignment="1" applyProtection="1">
      <alignment horizontal="center" vertical="center"/>
      <protection/>
    </xf>
    <xf numFmtId="0" fontId="6" fillId="37" borderId="25" xfId="53" applyFont="1" applyFill="1" applyBorder="1" applyAlignment="1">
      <alignment horizontal="center" vertical="center" wrapText="1"/>
      <protection/>
    </xf>
    <xf numFmtId="1" fontId="6" fillId="37" borderId="17" xfId="53" applyNumberFormat="1" applyFont="1" applyFill="1" applyBorder="1" applyAlignment="1">
      <alignment horizontal="center" vertical="center" wrapText="1"/>
      <protection/>
    </xf>
    <xf numFmtId="0" fontId="6" fillId="37" borderId="84" xfId="0" applyFont="1" applyFill="1" applyBorder="1" applyAlignment="1">
      <alignment horizontal="left" vertical="center" wrapText="1"/>
    </xf>
    <xf numFmtId="177" fontId="6" fillId="37" borderId="20" xfId="53" applyNumberFormat="1" applyFont="1" applyFill="1" applyBorder="1" applyAlignment="1" applyProtection="1">
      <alignment horizontal="center" vertical="center"/>
      <protection/>
    </xf>
    <xf numFmtId="0" fontId="6" fillId="37" borderId="16" xfId="53" applyFont="1" applyFill="1" applyBorder="1" applyAlignment="1">
      <alignment horizontal="center" vertical="center" wrapText="1"/>
      <protection/>
    </xf>
    <xf numFmtId="175" fontId="6" fillId="34" borderId="17" xfId="53" applyNumberFormat="1" applyFont="1" applyFill="1" applyBorder="1" applyAlignment="1" applyProtection="1">
      <alignment vertical="center"/>
      <protection/>
    </xf>
    <xf numFmtId="176" fontId="6" fillId="34" borderId="17" xfId="53" applyNumberFormat="1" applyFont="1" applyFill="1" applyBorder="1" applyAlignment="1" applyProtection="1">
      <alignment horizontal="left" vertical="center" wrapText="1"/>
      <protection/>
    </xf>
    <xf numFmtId="176" fontId="6" fillId="34" borderId="17" xfId="53" applyNumberFormat="1" applyFont="1" applyFill="1" applyBorder="1" applyAlignment="1" applyProtection="1">
      <alignment horizontal="center" vertical="center" wrapText="1"/>
      <protection/>
    </xf>
    <xf numFmtId="49" fontId="6" fillId="34" borderId="17" xfId="0" applyNumberFormat="1" applyFont="1" applyFill="1" applyBorder="1" applyAlignment="1">
      <alignment vertical="center" wrapText="1"/>
    </xf>
    <xf numFmtId="49" fontId="6" fillId="34" borderId="17" xfId="53" applyNumberFormat="1" applyFont="1" applyFill="1" applyBorder="1" applyAlignment="1">
      <alignment vertical="center" wrapText="1"/>
      <protection/>
    </xf>
    <xf numFmtId="175" fontId="6" fillId="34" borderId="17" xfId="53" applyNumberFormat="1" applyFont="1" applyFill="1" applyBorder="1" applyAlignment="1" applyProtection="1">
      <alignment vertical="center"/>
      <protection/>
    </xf>
    <xf numFmtId="0" fontId="6" fillId="34" borderId="17" xfId="0" applyFont="1" applyFill="1" applyBorder="1" applyAlignment="1">
      <alignment horizontal="left" vertical="center" wrapText="1"/>
    </xf>
    <xf numFmtId="0" fontId="6" fillId="0" borderId="70" xfId="0" applyFont="1" applyFill="1" applyBorder="1" applyAlignment="1">
      <alignment horizontal="center" vertical="center"/>
    </xf>
    <xf numFmtId="49" fontId="6" fillId="34" borderId="20" xfId="53" applyNumberFormat="1" applyFont="1" applyFill="1" applyBorder="1" applyAlignment="1">
      <alignment vertical="center" wrapText="1"/>
      <protection/>
    </xf>
    <xf numFmtId="177" fontId="6" fillId="34" borderId="24" xfId="53" applyNumberFormat="1" applyFont="1" applyFill="1" applyBorder="1" applyAlignment="1" applyProtection="1">
      <alignment horizontal="center" vertical="center"/>
      <protection/>
    </xf>
    <xf numFmtId="174" fontId="6" fillId="34" borderId="20" xfId="53" applyNumberFormat="1" applyFont="1" applyFill="1" applyBorder="1" applyAlignment="1" applyProtection="1">
      <alignment horizontal="center" vertical="center"/>
      <protection/>
    </xf>
    <xf numFmtId="0" fontId="6" fillId="34" borderId="85" xfId="0" applyFont="1" applyFill="1" applyBorder="1" applyAlignment="1">
      <alignment horizontal="left" vertical="center" wrapText="1"/>
    </xf>
    <xf numFmtId="173" fontId="6" fillId="34" borderId="20" xfId="53" applyNumberFormat="1" applyFont="1" applyFill="1" applyBorder="1" applyAlignment="1" applyProtection="1">
      <alignment horizontal="center" vertical="center"/>
      <protection/>
    </xf>
    <xf numFmtId="176" fontId="6" fillId="34" borderId="16" xfId="53" applyNumberFormat="1" applyFont="1" applyFill="1" applyBorder="1" applyAlignment="1" applyProtection="1">
      <alignment horizontal="center" vertical="center"/>
      <protection/>
    </xf>
    <xf numFmtId="0" fontId="6" fillId="34" borderId="84" xfId="0" applyFont="1" applyFill="1" applyBorder="1" applyAlignment="1">
      <alignment horizontal="left" vertical="center" wrapText="1"/>
    </xf>
    <xf numFmtId="177" fontId="10" fillId="34" borderId="24" xfId="53" applyNumberFormat="1" applyFont="1" applyFill="1" applyBorder="1" applyAlignment="1" applyProtection="1">
      <alignment horizontal="center" vertical="center"/>
      <protection/>
    </xf>
    <xf numFmtId="174" fontId="10" fillId="34" borderId="20" xfId="53" applyNumberFormat="1" applyFont="1" applyFill="1" applyBorder="1" applyAlignment="1" applyProtection="1">
      <alignment horizontal="center" vertical="center"/>
      <protection/>
    </xf>
    <xf numFmtId="0" fontId="6" fillId="34" borderId="88" xfId="0" applyFont="1" applyFill="1" applyBorder="1" applyAlignment="1">
      <alignment horizontal="left" vertical="center" wrapText="1"/>
    </xf>
    <xf numFmtId="174" fontId="6" fillId="34" borderId="24" xfId="53" applyNumberFormat="1" applyFont="1" applyFill="1" applyBorder="1" applyAlignment="1" applyProtection="1">
      <alignment horizontal="center" vertical="center"/>
      <protection/>
    </xf>
    <xf numFmtId="1" fontId="6" fillId="34" borderId="16" xfId="53" applyNumberFormat="1" applyFont="1" applyFill="1" applyBorder="1" applyAlignment="1" applyProtection="1">
      <alignment horizontal="center" vertical="center"/>
      <protection/>
    </xf>
    <xf numFmtId="1" fontId="6" fillId="34" borderId="17" xfId="53" applyNumberFormat="1" applyFont="1" applyFill="1" applyBorder="1" applyAlignment="1" applyProtection="1">
      <alignment horizontal="center" vertical="center"/>
      <protection/>
    </xf>
    <xf numFmtId="49" fontId="6" fillId="34" borderId="42" xfId="0" applyNumberFormat="1" applyFont="1" applyFill="1" applyBorder="1" applyAlignment="1">
      <alignment horizontal="center" vertical="center"/>
    </xf>
    <xf numFmtId="0" fontId="6" fillId="34" borderId="17" xfId="0" applyNumberFormat="1" applyFont="1" applyFill="1" applyBorder="1" applyAlignment="1" applyProtection="1">
      <alignment horizontal="left" vertical="center"/>
      <protection/>
    </xf>
    <xf numFmtId="49" fontId="6" fillId="34" borderId="25" xfId="0" applyNumberFormat="1" applyFont="1" applyFill="1" applyBorder="1" applyAlignment="1">
      <alignment horizontal="center" vertical="center"/>
    </xf>
    <xf numFmtId="174" fontId="6" fillId="34" borderId="17" xfId="0" applyNumberFormat="1" applyFont="1" applyFill="1" applyBorder="1" applyAlignment="1">
      <alignment horizontal="center" vertical="center"/>
    </xf>
    <xf numFmtId="0" fontId="6" fillId="34" borderId="17" xfId="0" applyNumberFormat="1" applyFont="1" applyFill="1" applyBorder="1" applyAlignment="1">
      <alignment horizontal="center" vertical="center"/>
    </xf>
    <xf numFmtId="49" fontId="6" fillId="34" borderId="17" xfId="0" applyNumberFormat="1" applyFont="1" applyFill="1" applyBorder="1" applyAlignment="1">
      <alignment horizontal="center" vertical="center"/>
    </xf>
    <xf numFmtId="176" fontId="6" fillId="34" borderId="17" xfId="0" applyNumberFormat="1" applyFont="1" applyFill="1" applyBorder="1" applyAlignment="1" applyProtection="1">
      <alignment vertical="center" wrapText="1"/>
      <protection/>
    </xf>
    <xf numFmtId="176" fontId="6" fillId="34" borderId="25" xfId="53" applyNumberFormat="1" applyFont="1" applyFill="1" applyBorder="1" applyAlignment="1" applyProtection="1">
      <alignment horizontal="center" vertical="center"/>
      <protection/>
    </xf>
    <xf numFmtId="0" fontId="6" fillId="34" borderId="89" xfId="0" applyFont="1" applyFill="1" applyBorder="1" applyAlignment="1">
      <alignment horizontal="left" vertical="center" wrapText="1"/>
    </xf>
    <xf numFmtId="173" fontId="6" fillId="34" borderId="34" xfId="53" applyNumberFormat="1" applyFont="1" applyFill="1" applyBorder="1" applyAlignment="1" applyProtection="1">
      <alignment horizontal="center" vertical="center"/>
      <protection/>
    </xf>
    <xf numFmtId="176" fontId="6" fillId="34" borderId="14" xfId="53" applyNumberFormat="1" applyFont="1" applyFill="1" applyBorder="1" applyAlignment="1" applyProtection="1">
      <alignment horizontal="center" vertical="center"/>
      <protection/>
    </xf>
    <xf numFmtId="176" fontId="6" fillId="34" borderId="10" xfId="53" applyNumberFormat="1" applyFont="1" applyFill="1" applyBorder="1" applyAlignment="1" applyProtection="1">
      <alignment horizontal="center" vertical="center"/>
      <protection/>
    </xf>
    <xf numFmtId="0" fontId="10" fillId="0" borderId="33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3" fillId="0" borderId="97" xfId="52" applyFont="1" applyFill="1" applyBorder="1" applyAlignment="1">
      <alignment horizontal="center" vertical="center" wrapText="1"/>
      <protection/>
    </xf>
    <xf numFmtId="0" fontId="3" fillId="0" borderId="66" xfId="52" applyFont="1" applyFill="1" applyBorder="1" applyAlignment="1">
      <alignment horizontal="center" vertical="center" wrapText="1"/>
      <protection/>
    </xf>
    <xf numFmtId="0" fontId="3" fillId="0" borderId="81" xfId="52" applyFont="1" applyFill="1" applyBorder="1" applyAlignment="1">
      <alignment horizontal="center" vertical="center" wrapText="1"/>
      <protection/>
    </xf>
    <xf numFmtId="0" fontId="3" fillId="0" borderId="70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3" fillId="0" borderId="72" xfId="52" applyFont="1" applyFill="1" applyBorder="1" applyAlignment="1">
      <alignment horizontal="center" vertical="center" wrapText="1"/>
      <protection/>
    </xf>
    <xf numFmtId="0" fontId="3" fillId="0" borderId="80" xfId="52" applyFont="1" applyFill="1" applyBorder="1" applyAlignment="1">
      <alignment horizontal="center" vertical="center" wrapText="1"/>
      <protection/>
    </xf>
    <xf numFmtId="0" fontId="3" fillId="0" borderId="78" xfId="52" applyFont="1" applyFill="1" applyBorder="1" applyAlignment="1">
      <alignment horizontal="center" vertical="center" wrapText="1"/>
      <protection/>
    </xf>
    <xf numFmtId="0" fontId="3" fillId="0" borderId="98" xfId="52" applyFont="1" applyFill="1" applyBorder="1" applyAlignment="1">
      <alignment horizontal="center" vertical="center" wrapText="1"/>
      <protection/>
    </xf>
    <xf numFmtId="0" fontId="9" fillId="0" borderId="40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3" fillId="0" borderId="99" xfId="0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 wrapText="1"/>
    </xf>
    <xf numFmtId="0" fontId="3" fillId="0" borderId="101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1" fontId="32" fillId="0" borderId="12" xfId="0" applyNumberFormat="1" applyFont="1" applyFill="1" applyBorder="1" applyAlignment="1">
      <alignment horizontal="center" vertical="center"/>
    </xf>
    <xf numFmtId="0" fontId="32" fillId="0" borderId="73" xfId="0" applyFont="1" applyFill="1" applyBorder="1" applyAlignment="1">
      <alignment horizontal="center" vertical="center"/>
    </xf>
    <xf numFmtId="0" fontId="32" fillId="0" borderId="79" xfId="0" applyFont="1" applyFill="1" applyBorder="1" applyAlignment="1">
      <alignment horizontal="center" vertical="center"/>
    </xf>
    <xf numFmtId="0" fontId="3" fillId="0" borderId="102" xfId="0" applyFont="1" applyFill="1" applyBorder="1" applyAlignment="1">
      <alignment horizontal="center" vertical="center" wrapText="1"/>
    </xf>
    <xf numFmtId="0" fontId="3" fillId="0" borderId="103" xfId="0" applyFont="1" applyFill="1" applyBorder="1" applyAlignment="1">
      <alignment horizontal="center" vertical="center" wrapText="1"/>
    </xf>
    <xf numFmtId="0" fontId="3" fillId="0" borderId="99" xfId="0" applyNumberFormat="1" applyFont="1" applyFill="1" applyBorder="1" applyAlignment="1">
      <alignment horizontal="center" vertical="center" wrapText="1"/>
    </xf>
    <xf numFmtId="0" fontId="3" fillId="0" borderId="100" xfId="0" applyNumberFormat="1" applyFont="1" applyFill="1" applyBorder="1" applyAlignment="1">
      <alignment horizontal="center" vertical="center" wrapText="1"/>
    </xf>
    <xf numFmtId="0" fontId="3" fillId="0" borderId="101" xfId="0" applyNumberFormat="1" applyFont="1" applyFill="1" applyBorder="1" applyAlignment="1">
      <alignment horizontal="center" vertical="center" wrapText="1"/>
    </xf>
    <xf numFmtId="0" fontId="3" fillId="0" borderId="102" xfId="0" applyNumberFormat="1" applyFont="1" applyFill="1" applyBorder="1" applyAlignment="1">
      <alignment horizontal="center" vertical="center" wrapText="1"/>
    </xf>
    <xf numFmtId="0" fontId="3" fillId="0" borderId="103" xfId="0" applyNumberFormat="1" applyFont="1" applyFill="1" applyBorder="1" applyAlignment="1">
      <alignment horizontal="center" vertical="center" wrapText="1"/>
    </xf>
    <xf numFmtId="0" fontId="3" fillId="0" borderId="104" xfId="0" applyNumberFormat="1" applyFont="1" applyFill="1" applyBorder="1" applyAlignment="1">
      <alignment horizontal="center" vertical="center" wrapText="1"/>
    </xf>
    <xf numFmtId="0" fontId="9" fillId="0" borderId="97" xfId="52" applyFont="1" applyFill="1" applyBorder="1" applyAlignment="1">
      <alignment horizontal="center" vertical="center" wrapText="1"/>
      <protection/>
    </xf>
    <xf numFmtId="0" fontId="12" fillId="0" borderId="66" xfId="0" applyFont="1" applyFill="1" applyBorder="1" applyAlignment="1">
      <alignment wrapText="1"/>
    </xf>
    <xf numFmtId="0" fontId="12" fillId="0" borderId="81" xfId="0" applyFont="1" applyFill="1" applyBorder="1" applyAlignment="1">
      <alignment wrapText="1"/>
    </xf>
    <xf numFmtId="0" fontId="12" fillId="0" borderId="7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72" xfId="0" applyFont="1" applyFill="1" applyBorder="1" applyAlignment="1">
      <alignment wrapText="1"/>
    </xf>
    <xf numFmtId="0" fontId="12" fillId="0" borderId="80" xfId="0" applyFont="1" applyFill="1" applyBorder="1" applyAlignment="1">
      <alignment wrapText="1"/>
    </xf>
    <xf numFmtId="0" fontId="12" fillId="0" borderId="78" xfId="0" applyFont="1" applyFill="1" applyBorder="1" applyAlignment="1">
      <alignment wrapText="1"/>
    </xf>
    <xf numFmtId="0" fontId="12" fillId="0" borderId="98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66" xfId="52" applyFont="1" applyFill="1" applyBorder="1" applyAlignment="1">
      <alignment horizontal="center" vertical="center" wrapText="1"/>
      <protection/>
    </xf>
    <xf numFmtId="0" fontId="9" fillId="0" borderId="81" xfId="52" applyFont="1" applyFill="1" applyBorder="1" applyAlignment="1">
      <alignment horizontal="center" vertical="center" wrapText="1"/>
      <protection/>
    </xf>
    <xf numFmtId="0" fontId="9" fillId="0" borderId="70" xfId="52" applyFont="1" applyFill="1" applyBorder="1" applyAlignment="1">
      <alignment horizontal="center" vertical="center" wrapText="1"/>
      <protection/>
    </xf>
    <xf numFmtId="0" fontId="9" fillId="0" borderId="0" xfId="52" applyFont="1" applyFill="1" applyBorder="1" applyAlignment="1">
      <alignment horizontal="center" vertical="center" wrapText="1"/>
      <protection/>
    </xf>
    <xf numFmtId="0" fontId="9" fillId="0" borderId="72" xfId="52" applyFont="1" applyFill="1" applyBorder="1" applyAlignment="1">
      <alignment horizontal="center" vertical="center" wrapText="1"/>
      <protection/>
    </xf>
    <xf numFmtId="0" fontId="9" fillId="0" borderId="80" xfId="52" applyFont="1" applyFill="1" applyBorder="1" applyAlignment="1">
      <alignment horizontal="center" vertical="center" wrapText="1"/>
      <protection/>
    </xf>
    <xf numFmtId="0" fontId="9" fillId="0" borderId="78" xfId="52" applyFont="1" applyFill="1" applyBorder="1" applyAlignment="1">
      <alignment horizontal="center" vertical="center" wrapText="1"/>
      <protection/>
    </xf>
    <xf numFmtId="0" fontId="9" fillId="0" borderId="98" xfId="52" applyFont="1" applyFill="1" applyBorder="1" applyAlignment="1">
      <alignment horizontal="center" vertical="center" wrapText="1"/>
      <protection/>
    </xf>
    <xf numFmtId="1" fontId="3" fillId="0" borderId="70" xfId="60" applyNumberFormat="1" applyFont="1" applyFill="1" applyBorder="1" applyAlignment="1">
      <alignment horizontal="center" vertical="center" wrapText="1"/>
    </xf>
    <xf numFmtId="1" fontId="3" fillId="0" borderId="0" xfId="60" applyNumberFormat="1" applyFont="1" applyFill="1" applyBorder="1" applyAlignment="1">
      <alignment horizontal="center" vertical="center" wrapText="1"/>
    </xf>
    <xf numFmtId="1" fontId="3" fillId="0" borderId="72" xfId="60" applyNumberFormat="1" applyFont="1" applyFill="1" applyBorder="1" applyAlignment="1">
      <alignment horizontal="center" vertical="center" wrapText="1"/>
    </xf>
    <xf numFmtId="1" fontId="3" fillId="0" borderId="102" xfId="60" applyNumberFormat="1" applyFont="1" applyFill="1" applyBorder="1" applyAlignment="1">
      <alignment horizontal="center" vertical="center" wrapText="1"/>
    </xf>
    <xf numFmtId="1" fontId="3" fillId="0" borderId="103" xfId="60" applyNumberFormat="1" applyFont="1" applyFill="1" applyBorder="1" applyAlignment="1">
      <alignment horizontal="center" vertical="center" wrapText="1"/>
    </xf>
    <xf numFmtId="1" fontId="3" fillId="0" borderId="104" xfId="6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0" borderId="105" xfId="52" applyFont="1" applyFill="1" applyBorder="1" applyAlignment="1">
      <alignment horizontal="center" vertical="center" wrapText="1"/>
      <protection/>
    </xf>
    <xf numFmtId="0" fontId="3" fillId="0" borderId="106" xfId="52" applyFont="1" applyFill="1" applyBorder="1" applyAlignment="1">
      <alignment horizontal="center" vertical="center" wrapText="1"/>
      <protection/>
    </xf>
    <xf numFmtId="0" fontId="3" fillId="0" borderId="107" xfId="52" applyFont="1" applyFill="1" applyBorder="1" applyAlignment="1">
      <alignment horizontal="center" vertical="center" wrapText="1"/>
      <protection/>
    </xf>
    <xf numFmtId="0" fontId="4" fillId="0" borderId="0" xfId="52" applyFont="1" applyFill="1" applyAlignment="1">
      <alignment horizontal="center"/>
      <protection/>
    </xf>
    <xf numFmtId="0" fontId="9" fillId="0" borderId="62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81" xfId="0" applyFont="1" applyFill="1" applyBorder="1" applyAlignment="1">
      <alignment horizontal="center" vertical="center" wrapText="1"/>
    </xf>
    <xf numFmtId="0" fontId="9" fillId="0" borderId="10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center" wrapText="1"/>
    </xf>
    <xf numFmtId="0" fontId="9" fillId="0" borderId="78" xfId="0" applyFont="1" applyFill="1" applyBorder="1" applyAlignment="1">
      <alignment horizontal="center" vertical="center" wrapText="1"/>
    </xf>
    <xf numFmtId="0" fontId="9" fillId="0" borderId="98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0" fontId="12" fillId="0" borderId="110" xfId="0" applyFont="1" applyFill="1" applyBorder="1" applyAlignment="1">
      <alignment horizontal="center" vertical="center" wrapText="1"/>
    </xf>
    <xf numFmtId="0" fontId="3" fillId="0" borderId="111" xfId="0" applyFont="1" applyFill="1" applyBorder="1" applyAlignment="1">
      <alignment horizontal="center" vertical="center" wrapText="1"/>
    </xf>
    <xf numFmtId="0" fontId="33" fillId="0" borderId="112" xfId="0" applyFont="1" applyFill="1" applyBorder="1" applyAlignment="1">
      <alignment horizontal="center" vertical="center" wrapText="1"/>
    </xf>
    <xf numFmtId="0" fontId="33" fillId="0" borderId="110" xfId="0" applyFont="1" applyFill="1" applyBorder="1" applyAlignment="1">
      <alignment horizontal="center" vertical="center" wrapText="1"/>
    </xf>
    <xf numFmtId="1" fontId="3" fillId="0" borderId="111" xfId="0" applyNumberFormat="1" applyFont="1" applyFill="1" applyBorder="1" applyAlignment="1">
      <alignment horizontal="center" vertical="center" wrapText="1"/>
    </xf>
    <xf numFmtId="1" fontId="3" fillId="0" borderId="112" xfId="0" applyNumberFormat="1" applyFont="1" applyFill="1" applyBorder="1" applyAlignment="1">
      <alignment horizontal="center" vertical="center" wrapText="1"/>
    </xf>
    <xf numFmtId="1" fontId="3" fillId="0" borderId="110" xfId="0" applyNumberFormat="1" applyFont="1" applyFill="1" applyBorder="1" applyAlignment="1">
      <alignment horizontal="center" vertical="center" wrapText="1"/>
    </xf>
    <xf numFmtId="0" fontId="9" fillId="0" borderId="97" xfId="0" applyFont="1" applyFill="1" applyBorder="1" applyAlignment="1">
      <alignment horizontal="center" vertical="center" wrapText="1"/>
    </xf>
    <xf numFmtId="0" fontId="9" fillId="0" borderId="70" xfId="0" applyFont="1" applyFill="1" applyBorder="1" applyAlignment="1">
      <alignment horizontal="center" vertical="center" wrapText="1"/>
    </xf>
    <xf numFmtId="0" fontId="9" fillId="0" borderId="80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3" fillId="0" borderId="108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9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 vertical="center"/>
    </xf>
    <xf numFmtId="0" fontId="10" fillId="0" borderId="113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 wrapText="1"/>
    </xf>
    <xf numFmtId="0" fontId="12" fillId="0" borderId="81" xfId="0" applyFont="1" applyFill="1" applyBorder="1" applyAlignment="1">
      <alignment horizontal="center" vertical="center" wrapText="1"/>
    </xf>
    <xf numFmtId="0" fontId="12" fillId="0" borderId="7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72" xfId="0" applyFont="1" applyFill="1" applyBorder="1" applyAlignment="1">
      <alignment horizontal="center" vertical="center" wrapText="1"/>
    </xf>
    <xf numFmtId="0" fontId="12" fillId="0" borderId="80" xfId="0" applyFont="1" applyFill="1" applyBorder="1" applyAlignment="1">
      <alignment horizontal="center" vertical="center" wrapText="1"/>
    </xf>
    <xf numFmtId="0" fontId="12" fillId="0" borderId="78" xfId="0" applyFont="1" applyFill="1" applyBorder="1" applyAlignment="1">
      <alignment horizontal="center" vertical="center" wrapText="1"/>
    </xf>
    <xf numFmtId="0" fontId="12" fillId="0" borderId="98" xfId="0" applyFont="1" applyFill="1" applyBorder="1" applyAlignment="1">
      <alignment horizontal="center" vertical="center" wrapText="1"/>
    </xf>
    <xf numFmtId="0" fontId="9" fillId="0" borderId="105" xfId="52" applyFont="1" applyFill="1" applyBorder="1" applyAlignment="1">
      <alignment horizontal="center" vertical="center" wrapText="1"/>
      <protection/>
    </xf>
    <xf numFmtId="0" fontId="9" fillId="0" borderId="106" xfId="52" applyFont="1" applyFill="1" applyBorder="1" applyAlignment="1">
      <alignment horizontal="center" vertical="center" wrapText="1"/>
      <protection/>
    </xf>
    <xf numFmtId="0" fontId="9" fillId="0" borderId="107" xfId="52" applyFont="1" applyFill="1" applyBorder="1" applyAlignment="1">
      <alignment horizontal="center" vertical="center" wrapText="1"/>
      <protection/>
    </xf>
    <xf numFmtId="0" fontId="9" fillId="0" borderId="40" xfId="52" applyFont="1" applyFill="1" applyBorder="1" applyAlignment="1">
      <alignment horizontal="center" vertical="center" wrapText="1"/>
      <protection/>
    </xf>
    <xf numFmtId="0" fontId="9" fillId="0" borderId="39" xfId="52" applyFont="1" applyFill="1" applyBorder="1" applyAlignment="1">
      <alignment horizontal="center" vertical="center" wrapText="1"/>
      <protection/>
    </xf>
    <xf numFmtId="0" fontId="9" fillId="0" borderId="31" xfId="52" applyFont="1" applyFill="1" applyBorder="1" applyAlignment="1">
      <alignment horizontal="center" vertical="center" wrapText="1"/>
      <protection/>
    </xf>
    <xf numFmtId="0" fontId="3" fillId="0" borderId="10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vertical="top" wrapText="1"/>
    </xf>
    <xf numFmtId="0" fontId="14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25" fillId="0" borderId="0" xfId="0" applyFont="1" applyFill="1" applyAlignment="1">
      <alignment vertical="top" wrapText="1"/>
    </xf>
    <xf numFmtId="49" fontId="9" fillId="0" borderId="62" xfId="52" applyNumberFormat="1" applyFont="1" applyFill="1" applyBorder="1" applyAlignment="1">
      <alignment horizontal="center" vertical="center" wrapText="1"/>
      <protection/>
    </xf>
    <xf numFmtId="49" fontId="9" fillId="0" borderId="66" xfId="52" applyNumberFormat="1" applyFont="1" applyFill="1" applyBorder="1" applyAlignment="1">
      <alignment horizontal="center" vertical="center" wrapText="1"/>
      <protection/>
    </xf>
    <xf numFmtId="49" fontId="9" fillId="0" borderId="81" xfId="52" applyNumberFormat="1" applyFont="1" applyFill="1" applyBorder="1" applyAlignment="1">
      <alignment horizontal="center" vertical="center" wrapText="1"/>
      <protection/>
    </xf>
    <xf numFmtId="49" fontId="9" fillId="0" borderId="108" xfId="52" applyNumberFormat="1" applyFont="1" applyFill="1" applyBorder="1" applyAlignment="1">
      <alignment horizontal="center" vertical="center" wrapText="1"/>
      <protection/>
    </xf>
    <xf numFmtId="49" fontId="9" fillId="0" borderId="0" xfId="52" applyNumberFormat="1" applyFont="1" applyFill="1" applyBorder="1" applyAlignment="1">
      <alignment horizontal="center" vertical="center" wrapText="1"/>
      <protection/>
    </xf>
    <xf numFmtId="49" fontId="9" fillId="0" borderId="72" xfId="52" applyNumberFormat="1" applyFont="1" applyFill="1" applyBorder="1" applyAlignment="1">
      <alignment horizontal="center" vertical="center" wrapText="1"/>
      <protection/>
    </xf>
    <xf numFmtId="49" fontId="9" fillId="0" borderId="76" xfId="52" applyNumberFormat="1" applyFont="1" applyFill="1" applyBorder="1" applyAlignment="1">
      <alignment horizontal="center" vertical="center" wrapText="1"/>
      <protection/>
    </xf>
    <xf numFmtId="49" fontId="9" fillId="0" borderId="78" xfId="52" applyNumberFormat="1" applyFont="1" applyFill="1" applyBorder="1" applyAlignment="1">
      <alignment horizontal="center" vertical="center" wrapText="1"/>
      <protection/>
    </xf>
    <xf numFmtId="49" fontId="9" fillId="0" borderId="98" xfId="52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49" fontId="3" fillId="0" borderId="62" xfId="52" applyNumberFormat="1" applyFont="1" applyFill="1" applyBorder="1" applyAlignment="1">
      <alignment horizontal="left" vertical="center" wrapText="1"/>
      <protection/>
    </xf>
    <xf numFmtId="49" fontId="3" fillId="0" borderId="66" xfId="52" applyNumberFormat="1" applyFont="1" applyFill="1" applyBorder="1" applyAlignment="1">
      <alignment horizontal="left" vertical="center" wrapText="1"/>
      <protection/>
    </xf>
    <xf numFmtId="49" fontId="3" fillId="0" borderId="81" xfId="52" applyNumberFormat="1" applyFont="1" applyFill="1" applyBorder="1" applyAlignment="1">
      <alignment horizontal="left" vertical="center" wrapText="1"/>
      <protection/>
    </xf>
    <xf numFmtId="49" fontId="3" fillId="0" borderId="108" xfId="52" applyNumberFormat="1" applyFont="1" applyFill="1" applyBorder="1" applyAlignment="1">
      <alignment horizontal="left" vertical="center" wrapText="1"/>
      <protection/>
    </xf>
    <xf numFmtId="49" fontId="3" fillId="0" borderId="0" xfId="52" applyNumberFormat="1" applyFont="1" applyFill="1" applyBorder="1" applyAlignment="1">
      <alignment horizontal="left" vertical="center" wrapText="1"/>
      <protection/>
    </xf>
    <xf numFmtId="49" fontId="3" fillId="0" borderId="72" xfId="52" applyNumberFormat="1" applyFont="1" applyFill="1" applyBorder="1" applyAlignment="1">
      <alignment horizontal="left" vertical="center" wrapText="1"/>
      <protection/>
    </xf>
    <xf numFmtId="49" fontId="3" fillId="0" borderId="76" xfId="52" applyNumberFormat="1" applyFont="1" applyFill="1" applyBorder="1" applyAlignment="1">
      <alignment horizontal="left" vertical="center" wrapText="1"/>
      <protection/>
    </xf>
    <xf numFmtId="49" fontId="3" fillId="0" borderId="78" xfId="52" applyNumberFormat="1" applyFont="1" applyFill="1" applyBorder="1" applyAlignment="1">
      <alignment horizontal="left" vertical="center" wrapText="1"/>
      <protection/>
    </xf>
    <xf numFmtId="49" fontId="3" fillId="0" borderId="98" xfId="52" applyNumberFormat="1" applyFont="1" applyFill="1" applyBorder="1" applyAlignment="1">
      <alignment horizontal="left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12" fillId="0" borderId="105" xfId="0" applyFont="1" applyFill="1" applyBorder="1" applyAlignment="1">
      <alignment horizontal="center" vertical="center" wrapText="1"/>
    </xf>
    <xf numFmtId="0" fontId="12" fillId="0" borderId="106" xfId="0" applyFont="1" applyFill="1" applyBorder="1" applyAlignment="1">
      <alignment horizontal="center" vertical="center" wrapText="1"/>
    </xf>
    <xf numFmtId="0" fontId="12" fillId="0" borderId="107" xfId="0" applyFont="1" applyFill="1" applyBorder="1" applyAlignment="1">
      <alignment horizontal="center" vertical="center" wrapText="1"/>
    </xf>
    <xf numFmtId="0" fontId="3" fillId="0" borderId="97" xfId="0" applyFont="1" applyFill="1" applyBorder="1" applyAlignment="1">
      <alignment horizontal="center" vertical="center" wrapText="1"/>
    </xf>
    <xf numFmtId="0" fontId="3" fillId="0" borderId="105" xfId="0" applyFont="1" applyFill="1" applyBorder="1" applyAlignment="1">
      <alignment horizontal="center" vertical="center" wrapText="1"/>
    </xf>
    <xf numFmtId="0" fontId="3" fillId="0" borderId="106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0" borderId="107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73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" fontId="32" fillId="0" borderId="42" xfId="0" applyNumberFormat="1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2" fillId="0" borderId="4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9" fillId="0" borderId="43" xfId="52" applyFont="1" applyFill="1" applyBorder="1" applyAlignment="1">
      <alignment horizontal="center" vertical="center" wrapText="1"/>
      <protection/>
    </xf>
    <xf numFmtId="0" fontId="9" fillId="0" borderId="65" xfId="52" applyFont="1" applyFill="1" applyBorder="1" applyAlignment="1">
      <alignment horizontal="center" vertical="center" wrapText="1"/>
      <protection/>
    </xf>
    <xf numFmtId="0" fontId="9" fillId="0" borderId="35" xfId="52" applyFont="1" applyFill="1" applyBorder="1" applyAlignment="1">
      <alignment horizontal="center" vertical="center" wrapText="1"/>
      <protection/>
    </xf>
    <xf numFmtId="0" fontId="9" fillId="0" borderId="42" xfId="52" applyFont="1" applyFill="1" applyBorder="1" applyAlignment="1">
      <alignment horizontal="center" vertical="center" wrapText="1"/>
      <protection/>
    </xf>
    <xf numFmtId="0" fontId="9" fillId="0" borderId="41" xfId="52" applyFont="1" applyFill="1" applyBorder="1" applyAlignment="1">
      <alignment horizontal="center" vertical="center" wrapText="1"/>
      <protection/>
    </xf>
    <xf numFmtId="0" fontId="9" fillId="0" borderId="25" xfId="52" applyFont="1" applyFill="1" applyBorder="1" applyAlignment="1">
      <alignment horizontal="center" vertical="center" wrapText="1"/>
      <protection/>
    </xf>
    <xf numFmtId="0" fontId="9" fillId="0" borderId="12" xfId="52" applyFont="1" applyFill="1" applyBorder="1" applyAlignment="1">
      <alignment horizontal="center" vertical="center" wrapText="1"/>
      <protection/>
    </xf>
    <xf numFmtId="0" fontId="9" fillId="0" borderId="73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  <xf numFmtId="0" fontId="3" fillId="0" borderId="5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1" fontId="32" fillId="0" borderId="59" xfId="0" applyNumberFormat="1" applyFont="1" applyFill="1" applyBorder="1" applyAlignment="1">
      <alignment horizontal="center" vertical="center"/>
    </xf>
    <xf numFmtId="0" fontId="32" fillId="0" borderId="50" xfId="0" applyFont="1" applyFill="1" applyBorder="1" applyAlignment="1">
      <alignment horizontal="center" vertical="center"/>
    </xf>
    <xf numFmtId="0" fontId="32" fillId="0" borderId="4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31" fillId="0" borderId="62" xfId="52" applyFont="1" applyFill="1" applyBorder="1" applyAlignment="1">
      <alignment horizontal="center" vertical="center" wrapText="1"/>
      <protection/>
    </xf>
    <xf numFmtId="0" fontId="12" fillId="0" borderId="108" xfId="0" applyFont="1" applyFill="1" applyBorder="1" applyAlignment="1">
      <alignment horizontal="center" vertical="center" wrapText="1"/>
    </xf>
    <xf numFmtId="0" fontId="12" fillId="0" borderId="76" xfId="0" applyFont="1" applyFill="1" applyBorder="1" applyAlignment="1">
      <alignment horizontal="center" vertical="center" wrapText="1"/>
    </xf>
    <xf numFmtId="0" fontId="3" fillId="0" borderId="114" xfId="0" applyFont="1" applyFill="1" applyBorder="1" applyAlignment="1">
      <alignment horizontal="center" vertical="center" wrapText="1"/>
    </xf>
    <xf numFmtId="0" fontId="3" fillId="0" borderId="115" xfId="0" applyFont="1" applyFill="1" applyBorder="1" applyAlignment="1">
      <alignment horizontal="center" vertical="center" wrapText="1"/>
    </xf>
    <xf numFmtId="1" fontId="3" fillId="0" borderId="99" xfId="60" applyNumberFormat="1" applyFont="1" applyFill="1" applyBorder="1" applyAlignment="1">
      <alignment horizontal="center" vertical="center" wrapText="1"/>
    </xf>
    <xf numFmtId="1" fontId="3" fillId="0" borderId="100" xfId="60" applyNumberFormat="1" applyFont="1" applyFill="1" applyBorder="1" applyAlignment="1">
      <alignment horizontal="center" vertical="center" wrapText="1"/>
    </xf>
    <xf numFmtId="1" fontId="3" fillId="0" borderId="101" xfId="60" applyNumberFormat="1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9" fontId="10" fillId="0" borderId="33" xfId="0" applyNumberFormat="1" applyFont="1" applyFill="1" applyBorder="1" applyAlignment="1" applyProtection="1">
      <alignment horizontal="center" vertical="center"/>
      <protection/>
    </xf>
    <xf numFmtId="49" fontId="10" fillId="0" borderId="39" xfId="0" applyNumberFormat="1" applyFont="1" applyFill="1" applyBorder="1" applyAlignment="1" applyProtection="1">
      <alignment horizontal="center" vertical="center"/>
      <protection/>
    </xf>
    <xf numFmtId="175" fontId="6" fillId="0" borderId="41" xfId="53" applyNumberFormat="1" applyFont="1" applyFill="1" applyBorder="1" applyAlignment="1" applyProtection="1">
      <alignment horizontal="center" vertical="center"/>
      <protection/>
    </xf>
    <xf numFmtId="175" fontId="6" fillId="0" borderId="25" xfId="53" applyNumberFormat="1" applyFont="1" applyFill="1" applyBorder="1" applyAlignment="1" applyProtection="1">
      <alignment horizontal="center" vertical="center"/>
      <protection/>
    </xf>
    <xf numFmtId="175" fontId="6" fillId="0" borderId="17" xfId="53" applyNumberFormat="1" applyFont="1" applyFill="1" applyBorder="1" applyAlignment="1" applyProtection="1">
      <alignment horizontal="center" vertical="center" wrapText="1"/>
      <protection/>
    </xf>
    <xf numFmtId="175" fontId="6" fillId="0" borderId="18" xfId="53" applyNumberFormat="1" applyFont="1" applyFill="1" applyBorder="1" applyAlignment="1" applyProtection="1">
      <alignment horizontal="center" vertical="center" wrapText="1"/>
      <protection/>
    </xf>
    <xf numFmtId="175" fontId="6" fillId="0" borderId="63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61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13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54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67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45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7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0" xfId="53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33" xfId="53" applyFont="1" applyFill="1" applyBorder="1" applyAlignment="1">
      <alignment horizontal="center" vertical="center" wrapText="1"/>
      <protection/>
    </xf>
    <xf numFmtId="0" fontId="10" fillId="0" borderId="39" xfId="53" applyFont="1" applyFill="1" applyBorder="1" applyAlignment="1">
      <alignment horizontal="center" vertical="center" wrapText="1"/>
      <protection/>
    </xf>
    <xf numFmtId="0" fontId="10" fillId="0" borderId="27" xfId="53" applyFont="1" applyFill="1" applyBorder="1" applyAlignment="1">
      <alignment horizontal="center" vertical="center" wrapText="1"/>
      <protection/>
    </xf>
    <xf numFmtId="0" fontId="10" fillId="0" borderId="33" xfId="53" applyNumberFormat="1" applyFont="1" applyFill="1" applyBorder="1" applyAlignment="1" applyProtection="1">
      <alignment horizontal="center" vertical="center"/>
      <protection/>
    </xf>
    <xf numFmtId="0" fontId="10" fillId="0" borderId="39" xfId="53" applyNumberFormat="1" applyFont="1" applyFill="1" applyBorder="1" applyAlignment="1" applyProtection="1">
      <alignment horizontal="center" vertical="center"/>
      <protection/>
    </xf>
    <xf numFmtId="0" fontId="10" fillId="0" borderId="27" xfId="53" applyNumberFormat="1" applyFont="1" applyFill="1" applyBorder="1" applyAlignment="1" applyProtection="1">
      <alignment horizontal="center" vertical="center"/>
      <protection/>
    </xf>
    <xf numFmtId="175" fontId="6" fillId="0" borderId="37" xfId="53" applyNumberFormat="1" applyFont="1" applyFill="1" applyBorder="1" applyAlignment="1" applyProtection="1">
      <alignment horizontal="center" vertical="center" wrapText="1"/>
      <protection/>
    </xf>
    <xf numFmtId="175" fontId="6" fillId="0" borderId="38" xfId="53" applyNumberFormat="1" applyFont="1" applyFill="1" applyBorder="1" applyAlignment="1" applyProtection="1">
      <alignment horizontal="center" vertical="center" wrapText="1"/>
      <protection/>
    </xf>
    <xf numFmtId="175" fontId="6" fillId="0" borderId="36" xfId="53" applyNumberFormat="1" applyFont="1" applyFill="1" applyBorder="1" applyAlignment="1" applyProtection="1">
      <alignment horizontal="center" vertical="center" wrapText="1"/>
      <protection/>
    </xf>
    <xf numFmtId="175" fontId="6" fillId="0" borderId="16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1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26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53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72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98" xfId="53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6" xfId="53" applyNumberFormat="1" applyFont="1" applyFill="1" applyBorder="1" applyAlignment="1" applyProtection="1">
      <alignment horizontal="center" vertical="center"/>
      <protection/>
    </xf>
    <xf numFmtId="0" fontId="6" fillId="0" borderId="61" xfId="53" applyNumberFormat="1" applyFont="1" applyFill="1" applyBorder="1" applyAlignment="1" applyProtection="1">
      <alignment horizontal="center" vertical="center"/>
      <protection/>
    </xf>
    <xf numFmtId="0" fontId="6" fillId="0" borderId="113" xfId="53" applyNumberFormat="1" applyFont="1" applyFill="1" applyBorder="1" applyAlignment="1" applyProtection="1">
      <alignment horizontal="center" vertical="center"/>
      <protection/>
    </xf>
    <xf numFmtId="176" fontId="10" fillId="0" borderId="33" xfId="53" applyNumberFormat="1" applyFont="1" applyFill="1" applyBorder="1" applyAlignment="1" applyProtection="1">
      <alignment horizontal="center" vertical="center"/>
      <protection/>
    </xf>
    <xf numFmtId="176" fontId="10" fillId="0" borderId="39" xfId="53" applyNumberFormat="1" applyFont="1" applyFill="1" applyBorder="1" applyAlignment="1" applyProtection="1">
      <alignment horizontal="center" vertical="center"/>
      <protection/>
    </xf>
    <xf numFmtId="176" fontId="10" fillId="0" borderId="27" xfId="53" applyNumberFormat="1" applyFont="1" applyFill="1" applyBorder="1" applyAlignment="1" applyProtection="1">
      <alignment horizontal="center" vertical="center"/>
      <protection/>
    </xf>
    <xf numFmtId="175" fontId="9" fillId="0" borderId="62" xfId="53" applyNumberFormat="1" applyFont="1" applyFill="1" applyBorder="1" applyAlignment="1" applyProtection="1">
      <alignment horizontal="center" vertical="center" wrapText="1"/>
      <protection/>
    </xf>
    <xf numFmtId="175" fontId="9" fillId="0" borderId="66" xfId="53" applyNumberFormat="1" applyFont="1" applyFill="1" applyBorder="1" applyAlignment="1" applyProtection="1">
      <alignment horizontal="center" vertical="center" wrapText="1"/>
      <protection/>
    </xf>
    <xf numFmtId="175" fontId="9" fillId="0" borderId="105" xfId="53" applyNumberFormat="1" applyFont="1" applyFill="1" applyBorder="1" applyAlignment="1" applyProtection="1">
      <alignment horizontal="center" vertical="center" wrapText="1"/>
      <protection/>
    </xf>
    <xf numFmtId="0" fontId="6" fillId="0" borderId="62" xfId="53" applyNumberFormat="1" applyFont="1" applyFill="1" applyBorder="1" applyAlignment="1" applyProtection="1">
      <alignment horizontal="center" vertical="center" wrapText="1"/>
      <protection/>
    </xf>
    <xf numFmtId="0" fontId="6" fillId="0" borderId="66" xfId="53" applyNumberFormat="1" applyFont="1" applyFill="1" applyBorder="1" applyAlignment="1" applyProtection="1">
      <alignment horizontal="center" vertical="center" wrapText="1"/>
      <protection/>
    </xf>
    <xf numFmtId="0" fontId="6" fillId="0" borderId="105" xfId="53" applyNumberFormat="1" applyFont="1" applyFill="1" applyBorder="1" applyAlignment="1" applyProtection="1">
      <alignment horizontal="center" vertical="center" wrapText="1"/>
      <protection/>
    </xf>
    <xf numFmtId="0" fontId="6" fillId="0" borderId="76" xfId="53" applyNumberFormat="1" applyFont="1" applyFill="1" applyBorder="1" applyAlignment="1" applyProtection="1">
      <alignment horizontal="center" vertical="center" wrapText="1"/>
      <protection/>
    </xf>
    <xf numFmtId="0" fontId="6" fillId="0" borderId="78" xfId="53" applyNumberFormat="1" applyFont="1" applyFill="1" applyBorder="1" applyAlignment="1" applyProtection="1">
      <alignment horizontal="center" vertical="center" wrapText="1"/>
      <protection/>
    </xf>
    <xf numFmtId="0" fontId="6" fillId="0" borderId="107" xfId="53" applyNumberFormat="1" applyFont="1" applyFill="1" applyBorder="1" applyAlignment="1" applyProtection="1">
      <alignment horizontal="center" vertical="center" wrapText="1"/>
      <protection/>
    </xf>
    <xf numFmtId="0" fontId="6" fillId="0" borderId="33" xfId="53" applyNumberFormat="1" applyFont="1" applyFill="1" applyBorder="1" applyAlignment="1" applyProtection="1">
      <alignment horizontal="center" vertical="center"/>
      <protection/>
    </xf>
    <xf numFmtId="0" fontId="6" fillId="0" borderId="39" xfId="53" applyNumberFormat="1" applyFont="1" applyFill="1" applyBorder="1" applyAlignment="1" applyProtection="1">
      <alignment horizontal="center" vertical="center"/>
      <protection/>
    </xf>
    <xf numFmtId="0" fontId="6" fillId="0" borderId="27" xfId="53" applyNumberFormat="1" applyFont="1" applyFill="1" applyBorder="1" applyAlignment="1" applyProtection="1">
      <alignment horizontal="center" vertical="center"/>
      <protection/>
    </xf>
    <xf numFmtId="172" fontId="10" fillId="0" borderId="33" xfId="0" applyNumberFormat="1" applyFont="1" applyFill="1" applyBorder="1" applyAlignment="1" applyProtection="1">
      <alignment horizontal="center" vertical="center"/>
      <protection/>
    </xf>
    <xf numFmtId="172" fontId="10" fillId="0" borderId="39" xfId="0" applyNumberFormat="1" applyFont="1" applyFill="1" applyBorder="1" applyAlignment="1" applyProtection="1">
      <alignment horizontal="center" vertical="center"/>
      <protection/>
    </xf>
    <xf numFmtId="172" fontId="10" fillId="0" borderId="27" xfId="0" applyNumberFormat="1" applyFont="1" applyFill="1" applyBorder="1" applyAlignment="1" applyProtection="1">
      <alignment horizontal="center" vertical="center"/>
      <protection/>
    </xf>
    <xf numFmtId="0" fontId="6" fillId="0" borderId="62" xfId="53" applyNumberFormat="1" applyFont="1" applyFill="1" applyBorder="1" applyAlignment="1" applyProtection="1">
      <alignment horizontal="center" vertical="center"/>
      <protection/>
    </xf>
    <xf numFmtId="0" fontId="6" fillId="0" borderId="66" xfId="53" applyNumberFormat="1" applyFont="1" applyFill="1" applyBorder="1" applyAlignment="1" applyProtection="1">
      <alignment horizontal="center" vertical="center"/>
      <protection/>
    </xf>
    <xf numFmtId="0" fontId="6" fillId="0" borderId="105" xfId="53" applyNumberFormat="1" applyFont="1" applyFill="1" applyBorder="1" applyAlignment="1" applyProtection="1">
      <alignment horizontal="center" vertical="center"/>
      <protection/>
    </xf>
    <xf numFmtId="175" fontId="6" fillId="0" borderId="26" xfId="53" applyNumberFormat="1" applyFont="1" applyFill="1" applyBorder="1" applyAlignment="1" applyProtection="1">
      <alignment horizontal="center" vertical="center"/>
      <protection/>
    </xf>
    <xf numFmtId="175" fontId="6" fillId="0" borderId="61" xfId="53" applyNumberFormat="1" applyFont="1" applyFill="1" applyBorder="1" applyAlignment="1" applyProtection="1">
      <alignment horizontal="center" vertical="center"/>
      <protection/>
    </xf>
    <xf numFmtId="175" fontId="6" fillId="0" borderId="113" xfId="53" applyNumberFormat="1" applyFont="1" applyFill="1" applyBorder="1" applyAlignment="1" applyProtection="1">
      <alignment horizontal="center" vertical="center"/>
      <protection/>
    </xf>
    <xf numFmtId="175" fontId="6" fillId="0" borderId="18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13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57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68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70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0" xfId="53" applyNumberFormat="1" applyFont="1" applyFill="1" applyBorder="1" applyAlignment="1" applyProtection="1">
      <alignment horizontal="center" vertical="center" textRotation="90" wrapText="1"/>
      <protection/>
    </xf>
    <xf numFmtId="175" fontId="6" fillId="0" borderId="82" xfId="53" applyNumberFormat="1" applyFont="1" applyFill="1" applyBorder="1" applyAlignment="1" applyProtection="1">
      <alignment horizontal="center" vertical="center" wrapText="1"/>
      <protection/>
    </xf>
    <xf numFmtId="175" fontId="6" fillId="0" borderId="65" xfId="53" applyNumberFormat="1" applyFont="1" applyFill="1" applyBorder="1" applyAlignment="1" applyProtection="1">
      <alignment horizontal="center" vertical="center" wrapText="1"/>
      <protection/>
    </xf>
    <xf numFmtId="175" fontId="6" fillId="0" borderId="116" xfId="53" applyNumberFormat="1" applyFont="1" applyFill="1" applyBorder="1" applyAlignment="1" applyProtection="1">
      <alignment horizontal="center" vertical="center" wrapText="1"/>
      <protection/>
    </xf>
    <xf numFmtId="49" fontId="10" fillId="0" borderId="27" xfId="0" applyNumberFormat="1" applyFont="1" applyFill="1" applyBorder="1" applyAlignment="1" applyProtection="1">
      <alignment horizontal="center" vertical="center"/>
      <protection/>
    </xf>
    <xf numFmtId="49" fontId="10" fillId="0" borderId="33" xfId="53" applyNumberFormat="1" applyFont="1" applyFill="1" applyBorder="1" applyAlignment="1">
      <alignment horizontal="center" vertical="center" wrapText="1"/>
      <protection/>
    </xf>
    <xf numFmtId="49" fontId="10" fillId="0" borderId="39" xfId="53" applyNumberFormat="1" applyFont="1" applyFill="1" applyBorder="1" applyAlignment="1">
      <alignment horizontal="center" vertical="center" wrapText="1"/>
      <protection/>
    </xf>
    <xf numFmtId="49" fontId="10" fillId="0" borderId="27" xfId="53" applyNumberFormat="1" applyFont="1" applyFill="1" applyBorder="1" applyAlignment="1">
      <alignment horizontal="center" vertical="center" wrapText="1"/>
      <protection/>
    </xf>
    <xf numFmtId="172" fontId="10" fillId="0" borderId="76" xfId="0" applyNumberFormat="1" applyFont="1" applyFill="1" applyBorder="1" applyAlignment="1" applyProtection="1">
      <alignment horizontal="center" vertical="center" wrapText="1"/>
      <protection/>
    </xf>
    <xf numFmtId="172" fontId="10" fillId="0" borderId="78" xfId="0" applyNumberFormat="1" applyFont="1" applyFill="1" applyBorder="1" applyAlignment="1" applyProtection="1">
      <alignment horizontal="center" vertical="center" wrapText="1"/>
      <protection/>
    </xf>
    <xf numFmtId="172" fontId="10" fillId="0" borderId="107" xfId="0" applyNumberFormat="1" applyFont="1" applyFill="1" applyBorder="1" applyAlignment="1" applyProtection="1">
      <alignment horizontal="center" vertical="center" wrapText="1"/>
      <protection/>
    </xf>
    <xf numFmtId="172" fontId="10" fillId="0" borderId="33" xfId="0" applyNumberFormat="1" applyFont="1" applyFill="1" applyBorder="1" applyAlignment="1" applyProtection="1">
      <alignment horizontal="center" vertical="center" wrapText="1"/>
      <protection/>
    </xf>
    <xf numFmtId="172" fontId="10" fillId="0" borderId="39" xfId="0" applyNumberFormat="1" applyFont="1" applyFill="1" applyBorder="1" applyAlignment="1" applyProtection="1">
      <alignment horizontal="center" vertical="center" wrapText="1"/>
      <protection/>
    </xf>
    <xf numFmtId="172" fontId="10" fillId="0" borderId="27" xfId="0" applyNumberFormat="1" applyFont="1" applyFill="1" applyBorder="1" applyAlignment="1" applyProtection="1">
      <alignment horizontal="center" vertical="center" wrapText="1"/>
      <protection/>
    </xf>
    <xf numFmtId="173" fontId="10" fillId="0" borderId="33" xfId="53" applyNumberFormat="1" applyFont="1" applyFill="1" applyBorder="1" applyAlignment="1" applyProtection="1">
      <alignment horizontal="center" vertical="center"/>
      <protection/>
    </xf>
    <xf numFmtId="173" fontId="10" fillId="0" borderId="39" xfId="53" applyNumberFormat="1" applyFont="1" applyFill="1" applyBorder="1" applyAlignment="1" applyProtection="1">
      <alignment horizontal="center" vertical="center"/>
      <protection/>
    </xf>
    <xf numFmtId="173" fontId="10" fillId="0" borderId="27" xfId="53" applyNumberFormat="1" applyFont="1" applyFill="1" applyBorder="1" applyAlignment="1" applyProtection="1">
      <alignment horizontal="center" vertical="center"/>
      <protection/>
    </xf>
    <xf numFmtId="174" fontId="10" fillId="0" borderId="33" xfId="53" applyNumberFormat="1" applyFont="1" applyFill="1" applyBorder="1" applyAlignment="1" applyProtection="1">
      <alignment horizontal="center" vertical="center"/>
      <protection/>
    </xf>
    <xf numFmtId="174" fontId="10" fillId="0" borderId="39" xfId="53" applyNumberFormat="1" applyFont="1" applyFill="1" applyBorder="1" applyAlignment="1" applyProtection="1">
      <alignment horizontal="center" vertical="center"/>
      <protection/>
    </xf>
    <xf numFmtId="174" fontId="10" fillId="0" borderId="27" xfId="53" applyNumberFormat="1" applyFont="1" applyFill="1" applyBorder="1" applyAlignment="1" applyProtection="1">
      <alignment horizontal="center" vertical="center"/>
      <protection/>
    </xf>
    <xf numFmtId="0" fontId="10" fillId="0" borderId="26" xfId="53" applyFont="1" applyFill="1" applyBorder="1" applyAlignment="1" applyProtection="1">
      <alignment horizontal="right" vertical="center"/>
      <protection/>
    </xf>
    <xf numFmtId="49" fontId="10" fillId="0" borderId="33" xfId="53" applyNumberFormat="1" applyFont="1" applyFill="1" applyBorder="1" applyAlignment="1" applyProtection="1">
      <alignment horizontal="right" vertical="center"/>
      <protection/>
    </xf>
    <xf numFmtId="49" fontId="10" fillId="0" borderId="39" xfId="53" applyNumberFormat="1" applyFont="1" applyFill="1" applyBorder="1" applyAlignment="1" applyProtection="1">
      <alignment horizontal="right" vertical="center"/>
      <protection/>
    </xf>
    <xf numFmtId="49" fontId="10" fillId="0" borderId="27" xfId="53" applyNumberFormat="1" applyFont="1" applyFill="1" applyBorder="1" applyAlignment="1" applyProtection="1">
      <alignment horizontal="right" vertical="center"/>
      <protection/>
    </xf>
    <xf numFmtId="0" fontId="6" fillId="0" borderId="39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horizontal="left" vertical="center"/>
      <protection/>
    </xf>
    <xf numFmtId="175" fontId="22" fillId="0" borderId="0" xfId="53" applyNumberFormat="1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50" xfId="0" applyFont="1" applyFill="1" applyBorder="1" applyAlignment="1" applyProtection="1">
      <alignment horizontal="right" vertical="center"/>
      <protection/>
    </xf>
    <xf numFmtId="0" fontId="11" fillId="0" borderId="50" xfId="0" applyFont="1" applyFill="1" applyBorder="1" applyAlignment="1">
      <alignment horizontal="right" vertical="center"/>
    </xf>
    <xf numFmtId="49" fontId="10" fillId="0" borderId="66" xfId="53" applyNumberFormat="1" applyFont="1" applyFill="1" applyBorder="1" applyAlignment="1" applyProtection="1">
      <alignment horizontal="left" vertical="center" wrapText="1" shrinkToFit="1"/>
      <protection/>
    </xf>
    <xf numFmtId="175" fontId="10" fillId="0" borderId="33" xfId="53" applyNumberFormat="1" applyFont="1" applyFill="1" applyBorder="1" applyAlignment="1" applyProtection="1">
      <alignment horizontal="center" vertical="center"/>
      <protection/>
    </xf>
    <xf numFmtId="175" fontId="10" fillId="0" borderId="39" xfId="53" applyNumberFormat="1" applyFont="1" applyFill="1" applyBorder="1" applyAlignment="1" applyProtection="1">
      <alignment horizontal="center" vertical="center"/>
      <protection/>
    </xf>
    <xf numFmtId="175" fontId="10" fillId="0" borderId="27" xfId="53" applyNumberFormat="1" applyFont="1" applyFill="1" applyBorder="1" applyAlignment="1" applyProtection="1">
      <alignment horizontal="center" vertical="center"/>
      <protection/>
    </xf>
    <xf numFmtId="0" fontId="10" fillId="0" borderId="50" xfId="0" applyFont="1" applyFill="1" applyBorder="1" applyAlignment="1" applyProtection="1">
      <alignment horizontal="center" vertical="center"/>
      <protection/>
    </xf>
    <xf numFmtId="175" fontId="10" fillId="0" borderId="33" xfId="53" applyNumberFormat="1" applyFont="1" applyFill="1" applyBorder="1" applyAlignment="1" applyProtection="1">
      <alignment horizontal="right" vertical="center"/>
      <protection/>
    </xf>
    <xf numFmtId="175" fontId="10" fillId="0" borderId="39" xfId="53" applyNumberFormat="1" applyFont="1" applyFill="1" applyBorder="1" applyAlignment="1" applyProtection="1">
      <alignment horizontal="right" vertical="center"/>
      <protection/>
    </xf>
    <xf numFmtId="175" fontId="10" fillId="0" borderId="27" xfId="53" applyNumberFormat="1" applyFont="1" applyFill="1" applyBorder="1" applyAlignment="1" applyProtection="1">
      <alignment horizontal="right" vertical="center"/>
      <protection/>
    </xf>
    <xf numFmtId="2" fontId="10" fillId="0" borderId="80" xfId="53" applyNumberFormat="1" applyFont="1" applyFill="1" applyBorder="1" applyAlignment="1" applyProtection="1">
      <alignment horizontal="center" vertical="center"/>
      <protection/>
    </xf>
    <xf numFmtId="2" fontId="10" fillId="0" borderId="78" xfId="53" applyNumberFormat="1" applyFont="1" applyFill="1" applyBorder="1" applyAlignment="1" applyProtection="1">
      <alignment horizontal="center" vertical="center"/>
      <protection/>
    </xf>
    <xf numFmtId="2" fontId="10" fillId="0" borderId="107" xfId="53" applyNumberFormat="1" applyFont="1" applyFill="1" applyBorder="1" applyAlignment="1" applyProtection="1">
      <alignment horizontal="center" vertical="center"/>
      <protection/>
    </xf>
    <xf numFmtId="174" fontId="10" fillId="0" borderId="76" xfId="53" applyNumberFormat="1" applyFont="1" applyFill="1" applyBorder="1" applyAlignment="1" applyProtection="1">
      <alignment horizontal="center" vertical="center"/>
      <protection/>
    </xf>
    <xf numFmtId="174" fontId="10" fillId="0" borderId="78" xfId="53" applyNumberFormat="1" applyFont="1" applyFill="1" applyBorder="1" applyAlignment="1" applyProtection="1">
      <alignment horizontal="center" vertical="center"/>
      <protection/>
    </xf>
    <xf numFmtId="0" fontId="10" fillId="0" borderId="107" xfId="53" applyNumberFormat="1" applyFont="1" applyFill="1" applyBorder="1" applyAlignment="1" applyProtection="1">
      <alignment horizontal="center" vertical="center"/>
      <protection/>
    </xf>
    <xf numFmtId="181" fontId="10" fillId="0" borderId="33" xfId="53" applyNumberFormat="1" applyFont="1" applyFill="1" applyBorder="1" applyAlignment="1" applyProtection="1">
      <alignment horizontal="center" vertical="center"/>
      <protection/>
    </xf>
    <xf numFmtId="181" fontId="10" fillId="0" borderId="27" xfId="53" applyNumberFormat="1" applyFont="1" applyFill="1" applyBorder="1" applyAlignment="1" applyProtection="1">
      <alignment horizontal="center" vertical="center"/>
      <protection/>
    </xf>
    <xf numFmtId="0" fontId="10" fillId="0" borderId="19" xfId="53" applyFont="1" applyFill="1" applyBorder="1" applyAlignment="1" applyProtection="1">
      <alignment horizontal="right" vertical="center"/>
      <protection/>
    </xf>
    <xf numFmtId="0" fontId="10" fillId="0" borderId="19" xfId="53" applyFont="1" applyFill="1" applyBorder="1" applyAlignment="1">
      <alignment horizontal="right" vertical="center"/>
      <protection/>
    </xf>
    <xf numFmtId="176" fontId="10" fillId="0" borderId="113" xfId="53" applyNumberFormat="1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49" fontId="6" fillId="0" borderId="54" xfId="0" applyNumberFormat="1" applyFont="1" applyFill="1" applyBorder="1" applyAlignment="1">
      <alignment horizontal="center" vertical="center" wrapText="1"/>
    </xf>
    <xf numFmtId="49" fontId="6" fillId="0" borderId="67" xfId="0" applyNumberFormat="1" applyFont="1" applyFill="1" applyBorder="1" applyAlignment="1">
      <alignment horizontal="center" vertical="center" wrapText="1"/>
    </xf>
    <xf numFmtId="49" fontId="6" fillId="0" borderId="47" xfId="0" applyNumberFormat="1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11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Plan Уч(бакал.) д_о 2013_14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5"/>
  <sheetViews>
    <sheetView tabSelected="1" zoomScale="70" zoomScaleNormal="70" zoomScalePageLayoutView="0" workbookViewId="0" topLeftCell="A1">
      <selection activeCell="A5" sqref="A5"/>
    </sheetView>
  </sheetViews>
  <sheetFormatPr defaultColWidth="3.28125" defaultRowHeight="15"/>
  <cols>
    <col min="1" max="1" width="7.140625" style="2" customWidth="1"/>
    <col min="2" max="2" width="5.7109375" style="2" customWidth="1"/>
    <col min="3" max="3" width="5.57421875" style="2" customWidth="1"/>
    <col min="4" max="16" width="5.7109375" style="2" customWidth="1"/>
    <col min="17" max="17" width="5.8515625" style="2" customWidth="1"/>
    <col min="18" max="18" width="5.57421875" style="2" customWidth="1"/>
    <col min="19" max="31" width="5.7109375" style="2" customWidth="1"/>
    <col min="32" max="32" width="7.140625" style="2" customWidth="1"/>
    <col min="33" max="39" width="8.57421875" style="2" customWidth="1"/>
    <col min="40" max="40" width="8.28125" style="2" customWidth="1"/>
    <col min="41" max="49" width="5.7109375" style="2" customWidth="1"/>
    <col min="50" max="50" width="5.00390625" style="2" customWidth="1"/>
    <col min="51" max="51" width="4.8515625" style="2" customWidth="1"/>
    <col min="52" max="53" width="5.00390625" style="2" customWidth="1"/>
    <col min="54" max="16384" width="3.28125" style="2" customWidth="1"/>
  </cols>
  <sheetData>
    <row r="1" spans="1:53" ht="33.75" customHeight="1">
      <c r="A1" s="734" t="s">
        <v>4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734"/>
      <c r="O1" s="734"/>
      <c r="P1" s="747" t="s">
        <v>3</v>
      </c>
      <c r="Q1" s="747"/>
      <c r="R1" s="747"/>
      <c r="S1" s="747"/>
      <c r="T1" s="747"/>
      <c r="U1" s="747"/>
      <c r="V1" s="747"/>
      <c r="W1" s="747"/>
      <c r="X1" s="747"/>
      <c r="Y1" s="747"/>
      <c r="Z1" s="747"/>
      <c r="AA1" s="747"/>
      <c r="AB1" s="747"/>
      <c r="AC1" s="747"/>
      <c r="AD1" s="747"/>
      <c r="AE1" s="747"/>
      <c r="AF1" s="747"/>
      <c r="AG1" s="747"/>
      <c r="AH1" s="747"/>
      <c r="AI1" s="747"/>
      <c r="AJ1" s="747"/>
      <c r="AK1" s="747"/>
      <c r="AL1" s="747"/>
      <c r="AM1" s="747"/>
      <c r="AN1" s="67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</row>
    <row r="2" spans="1:53" ht="30">
      <c r="A2" s="734" t="s">
        <v>5</v>
      </c>
      <c r="B2" s="734"/>
      <c r="C2" s="734"/>
      <c r="D2" s="734"/>
      <c r="E2" s="734"/>
      <c r="F2" s="734"/>
      <c r="G2" s="734"/>
      <c r="H2" s="734"/>
      <c r="I2" s="734"/>
      <c r="J2" s="734"/>
      <c r="K2" s="734"/>
      <c r="L2" s="734"/>
      <c r="M2" s="734"/>
      <c r="N2" s="734"/>
      <c r="O2" s="734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7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</row>
    <row r="3" spans="1:53" ht="33" customHeight="1">
      <c r="A3" s="734" t="s">
        <v>444</v>
      </c>
      <c r="B3" s="734"/>
      <c r="C3" s="734"/>
      <c r="D3" s="734"/>
      <c r="E3" s="734"/>
      <c r="F3" s="734"/>
      <c r="G3" s="734"/>
      <c r="H3" s="734"/>
      <c r="I3" s="734"/>
      <c r="J3" s="734"/>
      <c r="K3" s="734"/>
      <c r="L3" s="734"/>
      <c r="M3" s="734"/>
      <c r="N3" s="734"/>
      <c r="O3" s="734"/>
      <c r="P3" s="748" t="s">
        <v>6</v>
      </c>
      <c r="Q3" s="748"/>
      <c r="R3" s="748"/>
      <c r="S3" s="748"/>
      <c r="T3" s="748"/>
      <c r="U3" s="748"/>
      <c r="V3" s="748"/>
      <c r="W3" s="748"/>
      <c r="X3" s="748"/>
      <c r="Y3" s="748"/>
      <c r="Z3" s="748"/>
      <c r="AA3" s="748"/>
      <c r="AB3" s="748"/>
      <c r="AC3" s="748"/>
      <c r="AD3" s="748"/>
      <c r="AE3" s="748"/>
      <c r="AF3" s="748"/>
      <c r="AG3" s="748"/>
      <c r="AH3" s="748"/>
      <c r="AI3" s="748"/>
      <c r="AJ3" s="748"/>
      <c r="AK3" s="748"/>
      <c r="AL3" s="748"/>
      <c r="AM3" s="748"/>
      <c r="AN3" s="730"/>
      <c r="AO3" s="730"/>
      <c r="AP3" s="730"/>
      <c r="AQ3" s="730"/>
      <c r="AR3" s="730"/>
      <c r="AS3" s="730"/>
      <c r="AT3" s="730"/>
      <c r="AU3" s="730"/>
      <c r="AV3" s="730"/>
      <c r="AW3" s="730"/>
      <c r="AX3" s="730"/>
      <c r="AY3" s="730"/>
      <c r="AZ3" s="730"/>
      <c r="BA3" s="730"/>
    </row>
    <row r="4" spans="1:53" ht="30.75">
      <c r="A4" s="749" t="s">
        <v>445</v>
      </c>
      <c r="B4" s="734"/>
      <c r="C4" s="734"/>
      <c r="D4" s="734"/>
      <c r="E4" s="734"/>
      <c r="F4" s="734"/>
      <c r="G4" s="734"/>
      <c r="H4" s="734"/>
      <c r="I4" s="734"/>
      <c r="J4" s="734"/>
      <c r="K4" s="734"/>
      <c r="L4" s="734"/>
      <c r="M4" s="734"/>
      <c r="N4" s="734"/>
      <c r="O4" s="734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30"/>
      <c r="AO4" s="730"/>
      <c r="AP4" s="730"/>
      <c r="AQ4" s="730"/>
      <c r="AR4" s="730"/>
      <c r="AS4" s="730"/>
      <c r="AT4" s="730"/>
      <c r="AU4" s="730"/>
      <c r="AV4" s="730"/>
      <c r="AW4" s="730"/>
      <c r="AX4" s="730"/>
      <c r="AY4" s="730"/>
      <c r="AZ4" s="730"/>
      <c r="BA4" s="730"/>
    </row>
    <row r="5" spans="1:53" ht="27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750" t="s">
        <v>74</v>
      </c>
      <c r="Q5" s="751"/>
      <c r="R5" s="751"/>
      <c r="S5" s="751"/>
      <c r="T5" s="751"/>
      <c r="U5" s="751"/>
      <c r="V5" s="751"/>
      <c r="W5" s="751"/>
      <c r="X5" s="751"/>
      <c r="Y5" s="751"/>
      <c r="Z5" s="751"/>
      <c r="AA5" s="751"/>
      <c r="AB5" s="751"/>
      <c r="AC5" s="751"/>
      <c r="AD5" s="751"/>
      <c r="AE5" s="751"/>
      <c r="AF5" s="751"/>
      <c r="AG5" s="751"/>
      <c r="AH5" s="751"/>
      <c r="AI5" s="751"/>
      <c r="AJ5" s="751"/>
      <c r="AK5" s="751"/>
      <c r="AL5" s="751"/>
      <c r="AM5" s="751"/>
      <c r="AN5" s="731" t="s">
        <v>50</v>
      </c>
      <c r="AO5" s="731"/>
      <c r="AP5" s="731"/>
      <c r="AQ5" s="731"/>
      <c r="AR5" s="731"/>
      <c r="AS5" s="731"/>
      <c r="AT5" s="731"/>
      <c r="AU5" s="731"/>
      <c r="AV5" s="731"/>
      <c r="AW5" s="731"/>
      <c r="AX5" s="731"/>
      <c r="AY5" s="731"/>
      <c r="AZ5" s="731"/>
      <c r="BA5" s="731"/>
    </row>
    <row r="6" spans="1:53" s="3" customFormat="1" ht="24.75" customHeight="1">
      <c r="A6" s="734" t="s">
        <v>26</v>
      </c>
      <c r="B6" s="734"/>
      <c r="C6" s="734"/>
      <c r="D6" s="734"/>
      <c r="E6" s="734"/>
      <c r="F6" s="734"/>
      <c r="G6" s="734"/>
      <c r="H6" s="734"/>
      <c r="I6" s="734"/>
      <c r="J6" s="734"/>
      <c r="K6" s="734"/>
      <c r="L6" s="734"/>
      <c r="M6" s="734"/>
      <c r="N6" s="734"/>
      <c r="O6" s="734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31"/>
      <c r="AO6" s="731"/>
      <c r="AP6" s="731"/>
      <c r="AQ6" s="731"/>
      <c r="AR6" s="731"/>
      <c r="AS6" s="731"/>
      <c r="AT6" s="731"/>
      <c r="AU6" s="731"/>
      <c r="AV6" s="731"/>
      <c r="AW6" s="731"/>
      <c r="AX6" s="731"/>
      <c r="AY6" s="731"/>
      <c r="AZ6" s="731"/>
      <c r="BA6" s="731"/>
    </row>
    <row r="7" spans="1:53" s="3" customFormat="1" ht="27" customHeight="1">
      <c r="A7" s="734" t="s">
        <v>195</v>
      </c>
      <c r="B7" s="734"/>
      <c r="C7" s="734"/>
      <c r="D7" s="734"/>
      <c r="E7" s="734"/>
      <c r="F7" s="734"/>
      <c r="G7" s="734"/>
      <c r="H7" s="734"/>
      <c r="I7" s="734"/>
      <c r="J7" s="734"/>
      <c r="K7" s="734"/>
      <c r="L7" s="734"/>
      <c r="M7" s="734"/>
      <c r="N7" s="734"/>
      <c r="O7" s="734"/>
      <c r="P7" s="731" t="s">
        <v>75</v>
      </c>
      <c r="Q7" s="731"/>
      <c r="R7" s="731"/>
      <c r="S7" s="731"/>
      <c r="T7" s="731"/>
      <c r="U7" s="731"/>
      <c r="V7" s="731"/>
      <c r="W7" s="731"/>
      <c r="X7" s="731"/>
      <c r="Y7" s="731"/>
      <c r="Z7" s="731"/>
      <c r="AA7" s="731"/>
      <c r="AB7" s="731"/>
      <c r="AC7" s="731"/>
      <c r="AD7" s="731"/>
      <c r="AE7" s="731"/>
      <c r="AF7" s="731"/>
      <c r="AG7" s="731"/>
      <c r="AH7" s="731"/>
      <c r="AI7" s="731"/>
      <c r="AJ7" s="731"/>
      <c r="AK7" s="731"/>
      <c r="AL7" s="731"/>
      <c r="AM7" s="73"/>
      <c r="AN7" s="736"/>
      <c r="AO7" s="737"/>
      <c r="AP7" s="737"/>
      <c r="AQ7" s="737"/>
      <c r="AR7" s="737"/>
      <c r="AS7" s="737"/>
      <c r="AT7" s="737"/>
      <c r="AU7" s="737"/>
      <c r="AV7" s="737"/>
      <c r="AW7" s="737"/>
      <c r="AX7" s="737"/>
      <c r="AY7" s="737"/>
      <c r="AZ7" s="737"/>
      <c r="BA7" s="737"/>
    </row>
    <row r="8" spans="1:53" s="3" customFormat="1" ht="25.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31" t="s">
        <v>84</v>
      </c>
      <c r="Q8" s="731"/>
      <c r="R8" s="731"/>
      <c r="S8" s="731"/>
      <c r="T8" s="731"/>
      <c r="U8" s="731"/>
      <c r="V8" s="731"/>
      <c r="W8" s="731"/>
      <c r="X8" s="731"/>
      <c r="Y8" s="731"/>
      <c r="Z8" s="731"/>
      <c r="AA8" s="731"/>
      <c r="AB8" s="731"/>
      <c r="AC8" s="731"/>
      <c r="AD8" s="731"/>
      <c r="AE8" s="731"/>
      <c r="AF8" s="731"/>
      <c r="AG8" s="731"/>
      <c r="AH8" s="731"/>
      <c r="AI8" s="731"/>
      <c r="AJ8" s="731"/>
      <c r="AK8" s="731"/>
      <c r="AL8" s="731"/>
      <c r="AM8" s="73"/>
      <c r="AN8" s="732" t="s">
        <v>188</v>
      </c>
      <c r="AO8" s="733"/>
      <c r="AP8" s="733"/>
      <c r="AQ8" s="733"/>
      <c r="AR8" s="733"/>
      <c r="AS8" s="733"/>
      <c r="AT8" s="733"/>
      <c r="AU8" s="733"/>
      <c r="AV8" s="733"/>
      <c r="AW8" s="733"/>
      <c r="AX8" s="733"/>
      <c r="AY8" s="733"/>
      <c r="AZ8" s="733"/>
      <c r="BA8" s="733"/>
    </row>
    <row r="9" spans="1:53" s="3" customFormat="1" ht="25.5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31" t="s">
        <v>76</v>
      </c>
      <c r="Q9" s="731"/>
      <c r="R9" s="731"/>
      <c r="S9" s="731"/>
      <c r="T9" s="731"/>
      <c r="U9" s="731"/>
      <c r="V9" s="731"/>
      <c r="W9" s="731"/>
      <c r="X9" s="731"/>
      <c r="Y9" s="731"/>
      <c r="Z9" s="731"/>
      <c r="AA9" s="731"/>
      <c r="AB9" s="731"/>
      <c r="AC9" s="731"/>
      <c r="AD9" s="731"/>
      <c r="AE9" s="731"/>
      <c r="AF9" s="731"/>
      <c r="AG9" s="731"/>
      <c r="AH9" s="731"/>
      <c r="AI9" s="731"/>
      <c r="AJ9" s="731"/>
      <c r="AK9" s="731"/>
      <c r="AL9" s="731"/>
      <c r="AM9" s="73"/>
      <c r="AN9" s="735" t="s">
        <v>199</v>
      </c>
      <c r="AO9" s="735"/>
      <c r="AP9" s="735"/>
      <c r="AQ9" s="735"/>
      <c r="AR9" s="735"/>
      <c r="AS9" s="735"/>
      <c r="AT9" s="735"/>
      <c r="AU9" s="735"/>
      <c r="AV9" s="735"/>
      <c r="AW9" s="735"/>
      <c r="AX9" s="735"/>
      <c r="AY9" s="735"/>
      <c r="AZ9" s="735"/>
      <c r="BA9" s="735"/>
    </row>
    <row r="10" spans="1:53" s="3" customFormat="1" ht="25.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09" t="s">
        <v>207</v>
      </c>
      <c r="Q10" s="709"/>
      <c r="R10" s="709"/>
      <c r="S10" s="709"/>
      <c r="T10" s="709"/>
      <c r="U10" s="709"/>
      <c r="V10" s="709"/>
      <c r="W10" s="709"/>
      <c r="X10" s="709"/>
      <c r="Y10" s="709"/>
      <c r="Z10" s="709"/>
      <c r="AA10" s="709"/>
      <c r="AB10" s="709"/>
      <c r="AC10" s="709"/>
      <c r="AD10" s="709"/>
      <c r="AE10" s="709"/>
      <c r="AF10" s="709"/>
      <c r="AG10" s="709"/>
      <c r="AH10" s="709"/>
      <c r="AI10" s="709"/>
      <c r="AJ10" s="709"/>
      <c r="AK10" s="709"/>
      <c r="AL10" s="709"/>
      <c r="AM10" s="709"/>
      <c r="AN10" s="735"/>
      <c r="AO10" s="735"/>
      <c r="AP10" s="735"/>
      <c r="AQ10" s="735"/>
      <c r="AR10" s="735"/>
      <c r="AS10" s="735"/>
      <c r="AT10" s="735"/>
      <c r="AU10" s="735"/>
      <c r="AV10" s="735"/>
      <c r="AW10" s="735"/>
      <c r="AX10" s="735"/>
      <c r="AY10" s="735"/>
      <c r="AZ10" s="735"/>
      <c r="BA10" s="735"/>
    </row>
    <row r="11" spans="1:53" s="3" customFormat="1" ht="26.2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09" t="s">
        <v>101</v>
      </c>
      <c r="Q11" s="710"/>
      <c r="R11" s="710"/>
      <c r="S11" s="710"/>
      <c r="T11" s="710"/>
      <c r="U11" s="710"/>
      <c r="V11" s="710"/>
      <c r="W11" s="710"/>
      <c r="X11" s="710"/>
      <c r="Y11" s="710"/>
      <c r="Z11" s="710"/>
      <c r="AA11" s="710"/>
      <c r="AB11" s="710"/>
      <c r="AC11" s="710"/>
      <c r="AD11" s="710"/>
      <c r="AE11" s="710"/>
      <c r="AF11" s="710"/>
      <c r="AG11" s="710"/>
      <c r="AH11" s="710"/>
      <c r="AI11" s="710"/>
      <c r="AJ11" s="710"/>
      <c r="AK11" s="710"/>
      <c r="AL11" s="711"/>
      <c r="AM11" s="711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</row>
    <row r="12" spans="1:53" s="3" customFormat="1" ht="25.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62" t="s">
        <v>374</v>
      </c>
      <c r="Q12" s="762"/>
      <c r="R12" s="762"/>
      <c r="S12" s="762"/>
      <c r="T12" s="762"/>
      <c r="U12" s="762"/>
      <c r="V12" s="762"/>
      <c r="W12" s="762"/>
      <c r="X12" s="762"/>
      <c r="Y12" s="762"/>
      <c r="Z12" s="762"/>
      <c r="AA12" s="762"/>
      <c r="AB12" s="762"/>
      <c r="AC12" s="762"/>
      <c r="AD12" s="762"/>
      <c r="AE12" s="762"/>
      <c r="AF12" s="762"/>
      <c r="AG12" s="762"/>
      <c r="AH12" s="762"/>
      <c r="AI12" s="762"/>
      <c r="AJ12" s="762"/>
      <c r="AK12" s="762"/>
      <c r="AL12" s="762"/>
      <c r="AM12" s="75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</row>
    <row r="13" spans="1:53" s="3" customFormat="1" ht="27.7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7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9"/>
      <c r="AM13" s="79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</row>
    <row r="14" spans="1:53" s="3" customFormat="1" ht="22.5">
      <c r="A14" s="712" t="s">
        <v>147</v>
      </c>
      <c r="B14" s="712"/>
      <c r="C14" s="712"/>
      <c r="D14" s="712"/>
      <c r="E14" s="712"/>
      <c r="F14" s="712"/>
      <c r="G14" s="712"/>
      <c r="H14" s="712"/>
      <c r="I14" s="712"/>
      <c r="J14" s="712"/>
      <c r="K14" s="712"/>
      <c r="L14" s="712"/>
      <c r="M14" s="712"/>
      <c r="N14" s="712"/>
      <c r="O14" s="712"/>
      <c r="P14" s="712"/>
      <c r="Q14" s="712"/>
      <c r="R14" s="712"/>
      <c r="S14" s="712"/>
      <c r="T14" s="712"/>
      <c r="U14" s="712"/>
      <c r="V14" s="712"/>
      <c r="W14" s="712"/>
      <c r="X14" s="712"/>
      <c r="Y14" s="712"/>
      <c r="Z14" s="712"/>
      <c r="AA14" s="712"/>
      <c r="AB14" s="712"/>
      <c r="AC14" s="712"/>
      <c r="AD14" s="712"/>
      <c r="AE14" s="712"/>
      <c r="AF14" s="712"/>
      <c r="AG14" s="712"/>
      <c r="AH14" s="712"/>
      <c r="AI14" s="712"/>
      <c r="AJ14" s="712"/>
      <c r="AK14" s="712"/>
      <c r="AL14" s="712"/>
      <c r="AM14" s="712"/>
      <c r="AN14" s="712"/>
      <c r="AO14" s="712"/>
      <c r="AP14" s="712"/>
      <c r="AQ14" s="712"/>
      <c r="AR14" s="712"/>
      <c r="AS14" s="712"/>
      <c r="AT14" s="712"/>
      <c r="AU14" s="712"/>
      <c r="AV14" s="712"/>
      <c r="AW14" s="712"/>
      <c r="AX14" s="712"/>
      <c r="AY14" s="712"/>
      <c r="AZ14" s="712"/>
      <c r="BA14" s="712"/>
    </row>
    <row r="15" spans="1:53" s="3" customFormat="1" ht="19.5" thickBot="1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</row>
    <row r="16" spans="1:53" ht="18" customHeight="1" thickBot="1">
      <c r="A16" s="713" t="s">
        <v>7</v>
      </c>
      <c r="B16" s="618" t="s">
        <v>8</v>
      </c>
      <c r="C16" s="619"/>
      <c r="D16" s="619"/>
      <c r="E16" s="619"/>
      <c r="F16" s="618" t="s">
        <v>9</v>
      </c>
      <c r="G16" s="619"/>
      <c r="H16" s="619"/>
      <c r="I16" s="620"/>
      <c r="J16" s="615" t="s">
        <v>10</v>
      </c>
      <c r="K16" s="616"/>
      <c r="L16" s="616"/>
      <c r="M16" s="616"/>
      <c r="N16" s="617"/>
      <c r="O16" s="615" t="s">
        <v>11</v>
      </c>
      <c r="P16" s="616"/>
      <c r="Q16" s="616"/>
      <c r="R16" s="616"/>
      <c r="S16" s="609" t="s">
        <v>12</v>
      </c>
      <c r="T16" s="610"/>
      <c r="U16" s="610"/>
      <c r="V16" s="611"/>
      <c r="W16" s="609" t="s">
        <v>13</v>
      </c>
      <c r="X16" s="610"/>
      <c r="Y16" s="610"/>
      <c r="Z16" s="610"/>
      <c r="AA16" s="611"/>
      <c r="AB16" s="618" t="s">
        <v>14</v>
      </c>
      <c r="AC16" s="619"/>
      <c r="AD16" s="619"/>
      <c r="AE16" s="619"/>
      <c r="AF16" s="618" t="s">
        <v>15</v>
      </c>
      <c r="AG16" s="619"/>
      <c r="AH16" s="619"/>
      <c r="AI16" s="620"/>
      <c r="AJ16" s="609" t="s">
        <v>16</v>
      </c>
      <c r="AK16" s="610"/>
      <c r="AL16" s="610"/>
      <c r="AM16" s="610"/>
      <c r="AN16" s="611"/>
      <c r="AO16" s="609" t="s">
        <v>17</v>
      </c>
      <c r="AP16" s="610"/>
      <c r="AQ16" s="610"/>
      <c r="AR16" s="611"/>
      <c r="AS16" s="609" t="s">
        <v>18</v>
      </c>
      <c r="AT16" s="610"/>
      <c r="AU16" s="610"/>
      <c r="AV16" s="610"/>
      <c r="AW16" s="611"/>
      <c r="AX16" s="609" t="s">
        <v>19</v>
      </c>
      <c r="AY16" s="610"/>
      <c r="AZ16" s="610"/>
      <c r="BA16" s="611"/>
    </row>
    <row r="17" spans="1:53" s="1" customFormat="1" ht="20.25" customHeight="1" thickBot="1">
      <c r="A17" s="714"/>
      <c r="B17" s="235">
        <v>1</v>
      </c>
      <c r="C17" s="236">
        <v>2</v>
      </c>
      <c r="D17" s="236">
        <v>3</v>
      </c>
      <c r="E17" s="388">
        <v>4</v>
      </c>
      <c r="F17" s="397">
        <v>5</v>
      </c>
      <c r="G17" s="390">
        <v>6</v>
      </c>
      <c r="H17" s="237">
        <v>7</v>
      </c>
      <c r="I17" s="240">
        <v>8</v>
      </c>
      <c r="J17" s="397">
        <v>9</v>
      </c>
      <c r="K17" s="390">
        <v>10</v>
      </c>
      <c r="L17" s="237">
        <v>11</v>
      </c>
      <c r="M17" s="240">
        <v>12</v>
      </c>
      <c r="N17" s="391">
        <v>13</v>
      </c>
      <c r="O17" s="390">
        <v>14</v>
      </c>
      <c r="P17" s="237">
        <v>15</v>
      </c>
      <c r="Q17" s="237">
        <v>16</v>
      </c>
      <c r="R17" s="240">
        <v>17</v>
      </c>
      <c r="S17" s="397">
        <v>18</v>
      </c>
      <c r="T17" s="390">
        <v>19</v>
      </c>
      <c r="U17" s="237">
        <v>20</v>
      </c>
      <c r="V17" s="240">
        <v>21</v>
      </c>
      <c r="W17" s="397">
        <v>22</v>
      </c>
      <c r="X17" s="390">
        <v>23</v>
      </c>
      <c r="Y17" s="237">
        <v>24</v>
      </c>
      <c r="Z17" s="237">
        <v>25</v>
      </c>
      <c r="AA17" s="238">
        <v>26</v>
      </c>
      <c r="AB17" s="239">
        <v>27</v>
      </c>
      <c r="AC17" s="237">
        <v>28</v>
      </c>
      <c r="AD17" s="237">
        <v>29</v>
      </c>
      <c r="AE17" s="240">
        <v>30</v>
      </c>
      <c r="AF17" s="397">
        <v>31</v>
      </c>
      <c r="AG17" s="390">
        <v>32</v>
      </c>
      <c r="AH17" s="237">
        <v>33</v>
      </c>
      <c r="AI17" s="240">
        <v>34</v>
      </c>
      <c r="AJ17" s="397">
        <v>35</v>
      </c>
      <c r="AK17" s="390">
        <v>36</v>
      </c>
      <c r="AL17" s="237">
        <v>37</v>
      </c>
      <c r="AM17" s="237">
        <v>38</v>
      </c>
      <c r="AN17" s="240">
        <v>39</v>
      </c>
      <c r="AO17" s="397">
        <v>40</v>
      </c>
      <c r="AP17" s="390">
        <v>41</v>
      </c>
      <c r="AQ17" s="237">
        <v>42</v>
      </c>
      <c r="AR17" s="240">
        <v>43</v>
      </c>
      <c r="AS17" s="397">
        <v>44</v>
      </c>
      <c r="AT17" s="390">
        <v>45</v>
      </c>
      <c r="AU17" s="237">
        <v>46</v>
      </c>
      <c r="AV17" s="237">
        <v>47</v>
      </c>
      <c r="AW17" s="238">
        <v>48</v>
      </c>
      <c r="AX17" s="239">
        <v>49</v>
      </c>
      <c r="AY17" s="237">
        <v>50</v>
      </c>
      <c r="AZ17" s="237">
        <v>51</v>
      </c>
      <c r="BA17" s="238">
        <v>52</v>
      </c>
    </row>
    <row r="18" spans="1:53" ht="19.5" customHeight="1" thickBot="1">
      <c r="A18" s="81">
        <v>1</v>
      </c>
      <c r="B18" s="402" t="s">
        <v>51</v>
      </c>
      <c r="C18" s="85" t="s">
        <v>51</v>
      </c>
      <c r="D18" s="82" t="s">
        <v>51</v>
      </c>
      <c r="E18" s="389" t="s">
        <v>51</v>
      </c>
      <c r="F18" s="84" t="s">
        <v>51</v>
      </c>
      <c r="G18" s="82" t="s">
        <v>51</v>
      </c>
      <c r="H18" s="85" t="s">
        <v>51</v>
      </c>
      <c r="I18" s="389" t="s">
        <v>51</v>
      </c>
      <c r="J18" s="84" t="s">
        <v>51</v>
      </c>
      <c r="K18" s="82" t="s">
        <v>51</v>
      </c>
      <c r="L18" s="85" t="s">
        <v>51</v>
      </c>
      <c r="M18" s="389" t="s">
        <v>51</v>
      </c>
      <c r="N18" s="83" t="s">
        <v>51</v>
      </c>
      <c r="O18" s="82" t="s">
        <v>51</v>
      </c>
      <c r="P18" s="85" t="s">
        <v>51</v>
      </c>
      <c r="Q18" s="85" t="s">
        <v>52</v>
      </c>
      <c r="R18" s="389" t="s">
        <v>52</v>
      </c>
      <c r="S18" s="84" t="s">
        <v>53</v>
      </c>
      <c r="T18" s="82" t="s">
        <v>51</v>
      </c>
      <c r="U18" s="85" t="s">
        <v>51</v>
      </c>
      <c r="V18" s="389" t="s">
        <v>51</v>
      </c>
      <c r="W18" s="84" t="s">
        <v>51</v>
      </c>
      <c r="X18" s="82" t="s">
        <v>51</v>
      </c>
      <c r="Y18" s="85" t="s">
        <v>51</v>
      </c>
      <c r="Z18" s="85" t="s">
        <v>51</v>
      </c>
      <c r="AA18" s="83" t="s">
        <v>51</v>
      </c>
      <c r="AB18" s="84" t="s">
        <v>51</v>
      </c>
      <c r="AC18" s="85" t="s">
        <v>157</v>
      </c>
      <c r="AD18" s="85" t="s">
        <v>157</v>
      </c>
      <c r="AE18" s="389" t="s">
        <v>53</v>
      </c>
      <c r="AF18" s="84" t="s">
        <v>53</v>
      </c>
      <c r="AG18" s="82" t="s">
        <v>51</v>
      </c>
      <c r="AH18" s="85" t="s">
        <v>51</v>
      </c>
      <c r="AI18" s="389" t="s">
        <v>51</v>
      </c>
      <c r="AJ18" s="84" t="s">
        <v>51</v>
      </c>
      <c r="AK18" s="82" t="s">
        <v>51</v>
      </c>
      <c r="AL18" s="85" t="s">
        <v>51</v>
      </c>
      <c r="AM18" s="85" t="s">
        <v>51</v>
      </c>
      <c r="AN18" s="389" t="s">
        <v>51</v>
      </c>
      <c r="AO18" s="84" t="s">
        <v>51</v>
      </c>
      <c r="AP18" s="82" t="s">
        <v>52</v>
      </c>
      <c r="AQ18" s="85" t="s">
        <v>52</v>
      </c>
      <c r="AR18" s="389" t="s">
        <v>52</v>
      </c>
      <c r="AS18" s="398" t="s">
        <v>53</v>
      </c>
      <c r="AT18" s="399" t="s">
        <v>53</v>
      </c>
      <c r="AU18" s="400" t="s">
        <v>53</v>
      </c>
      <c r="AV18" s="400" t="s">
        <v>53</v>
      </c>
      <c r="AW18" s="401" t="s">
        <v>53</v>
      </c>
      <c r="AX18" s="399" t="s">
        <v>53</v>
      </c>
      <c r="AY18" s="400" t="s">
        <v>53</v>
      </c>
      <c r="AZ18" s="400" t="s">
        <v>53</v>
      </c>
      <c r="BA18" s="401" t="s">
        <v>53</v>
      </c>
    </row>
    <row r="19" spans="1:53" ht="19.5" customHeight="1" thickBot="1">
      <c r="A19" s="86">
        <v>2</v>
      </c>
      <c r="B19" s="140" t="s">
        <v>51</v>
      </c>
      <c r="C19" s="141" t="s">
        <v>51</v>
      </c>
      <c r="D19" s="5" t="s">
        <v>51</v>
      </c>
      <c r="E19" s="9" t="s">
        <v>51</v>
      </c>
      <c r="F19" s="6" t="s">
        <v>51</v>
      </c>
      <c r="G19" s="11" t="s">
        <v>51</v>
      </c>
      <c r="H19" s="5" t="s">
        <v>51</v>
      </c>
      <c r="I19" s="9" t="s">
        <v>51</v>
      </c>
      <c r="J19" s="6" t="s">
        <v>51</v>
      </c>
      <c r="K19" s="11" t="s">
        <v>51</v>
      </c>
      <c r="L19" s="5" t="s">
        <v>51</v>
      </c>
      <c r="M19" s="9" t="s">
        <v>51</v>
      </c>
      <c r="N19" s="10" t="s">
        <v>51</v>
      </c>
      <c r="O19" s="11" t="s">
        <v>51</v>
      </c>
      <c r="P19" s="5" t="s">
        <v>51</v>
      </c>
      <c r="Q19" s="5" t="s">
        <v>52</v>
      </c>
      <c r="R19" s="9" t="s">
        <v>52</v>
      </c>
      <c r="S19" s="6" t="s">
        <v>53</v>
      </c>
      <c r="T19" s="11" t="s">
        <v>51</v>
      </c>
      <c r="U19" s="5" t="s">
        <v>51</v>
      </c>
      <c r="V19" s="9" t="s">
        <v>51</v>
      </c>
      <c r="W19" s="6" t="s">
        <v>51</v>
      </c>
      <c r="X19" s="11" t="s">
        <v>51</v>
      </c>
      <c r="Y19" s="5" t="s">
        <v>51</v>
      </c>
      <c r="Z19" s="5" t="s">
        <v>51</v>
      </c>
      <c r="AA19" s="9" t="s">
        <v>51</v>
      </c>
      <c r="AB19" s="6" t="s">
        <v>51</v>
      </c>
      <c r="AC19" s="5" t="s">
        <v>52</v>
      </c>
      <c r="AD19" s="5" t="s">
        <v>54</v>
      </c>
      <c r="AE19" s="9" t="s">
        <v>194</v>
      </c>
      <c r="AF19" s="6" t="s">
        <v>194</v>
      </c>
      <c r="AG19" s="11" t="s">
        <v>158</v>
      </c>
      <c r="AH19" s="5" t="s">
        <v>158</v>
      </c>
      <c r="AI19" s="9" t="s">
        <v>158</v>
      </c>
      <c r="AJ19" s="6" t="s">
        <v>158</v>
      </c>
      <c r="AK19" s="11" t="s">
        <v>158</v>
      </c>
      <c r="AL19" s="5" t="s">
        <v>158</v>
      </c>
      <c r="AM19" s="5" t="s">
        <v>370</v>
      </c>
      <c r="AN19" s="9" t="s">
        <v>370</v>
      </c>
      <c r="AO19" s="6" t="s">
        <v>206</v>
      </c>
      <c r="AP19" s="11" t="s">
        <v>55</v>
      </c>
      <c r="AQ19" s="5" t="s">
        <v>55</v>
      </c>
      <c r="AR19" s="9" t="s">
        <v>131</v>
      </c>
      <c r="AS19" s="612"/>
      <c r="AT19" s="613"/>
      <c r="AU19" s="613"/>
      <c r="AV19" s="613"/>
      <c r="AW19" s="613"/>
      <c r="AX19" s="613"/>
      <c r="AY19" s="613"/>
      <c r="AZ19" s="613"/>
      <c r="BA19" s="614"/>
    </row>
    <row r="20" spans="1:53" ht="19.5" customHeight="1">
      <c r="A20" s="8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508"/>
      <c r="AC20" s="508"/>
      <c r="AD20" s="508"/>
      <c r="AE20" s="508"/>
      <c r="AF20" s="508"/>
      <c r="AG20" s="508"/>
      <c r="AH20" s="508"/>
      <c r="AI20" s="508"/>
      <c r="AJ20" s="508"/>
      <c r="AK20" s="508"/>
      <c r="AL20" s="508"/>
      <c r="AM20" s="508"/>
      <c r="AN20" s="508"/>
      <c r="AO20" s="508"/>
      <c r="AP20" s="508"/>
      <c r="AQ20" s="508"/>
      <c r="AR20" s="508"/>
      <c r="AS20" s="8"/>
      <c r="AT20" s="8"/>
      <c r="AU20" s="8"/>
      <c r="AV20" s="8"/>
      <c r="AW20" s="8"/>
      <c r="AX20" s="8"/>
      <c r="AY20" s="8"/>
      <c r="AZ20" s="8"/>
      <c r="BA20" s="8"/>
    </row>
    <row r="21" spans="1:53" s="4" customFormat="1" ht="18.75" customHeight="1">
      <c r="A21" s="752" t="s">
        <v>151</v>
      </c>
      <c r="B21" s="752"/>
      <c r="C21" s="752"/>
      <c r="D21" s="752"/>
      <c r="E21" s="752"/>
      <c r="F21" s="752"/>
      <c r="G21" s="752"/>
      <c r="H21" s="752"/>
      <c r="I21" s="752"/>
      <c r="J21" s="752"/>
      <c r="K21" s="752"/>
      <c r="L21" s="752"/>
      <c r="M21" s="752"/>
      <c r="N21" s="752"/>
      <c r="O21" s="752"/>
      <c r="P21" s="752"/>
      <c r="Q21" s="752"/>
      <c r="R21" s="752"/>
      <c r="S21" s="752"/>
      <c r="T21" s="752"/>
      <c r="U21" s="752"/>
      <c r="V21" s="752"/>
      <c r="W21" s="752"/>
      <c r="X21" s="752"/>
      <c r="Y21" s="752"/>
      <c r="Z21" s="752"/>
      <c r="AA21" s="752"/>
      <c r="AB21" s="752"/>
      <c r="AC21" s="752"/>
      <c r="AD21" s="752"/>
      <c r="AE21" s="752"/>
      <c r="AF21" s="752"/>
      <c r="AG21" s="752"/>
      <c r="AH21" s="752"/>
      <c r="AI21" s="752"/>
      <c r="AJ21" s="752"/>
      <c r="AK21" s="752"/>
      <c r="AL21" s="752"/>
      <c r="AM21" s="752"/>
      <c r="AN21" s="752"/>
      <c r="AO21" s="752"/>
      <c r="AP21" s="752"/>
      <c r="AQ21" s="752"/>
      <c r="AR21" s="752"/>
      <c r="AS21" s="752"/>
      <c r="AT21" s="752"/>
      <c r="AU21" s="752"/>
      <c r="AV21" s="752"/>
      <c r="AW21" s="752"/>
      <c r="AX21" s="752"/>
      <c r="AY21" s="752"/>
      <c r="AZ21" s="752"/>
      <c r="BA21" s="752"/>
    </row>
    <row r="22" spans="1:53" ht="19.5" customHeight="1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88"/>
      <c r="AW22" s="88"/>
      <c r="AX22" s="88"/>
      <c r="AY22" s="88"/>
      <c r="AZ22" s="88"/>
      <c r="BA22" s="68"/>
    </row>
    <row r="23" spans="1:53" ht="22.5" customHeight="1">
      <c r="A23" s="681" t="s">
        <v>148</v>
      </c>
      <c r="B23" s="681"/>
      <c r="C23" s="681"/>
      <c r="D23" s="681"/>
      <c r="E23" s="681"/>
      <c r="F23" s="681"/>
      <c r="G23" s="681"/>
      <c r="H23" s="681"/>
      <c r="I23" s="681"/>
      <c r="J23" s="681"/>
      <c r="K23" s="681"/>
      <c r="L23" s="681"/>
      <c r="M23" s="681"/>
      <c r="N23" s="681"/>
      <c r="O23" s="681"/>
      <c r="P23" s="681"/>
      <c r="Q23" s="681"/>
      <c r="R23" s="681"/>
      <c r="S23" s="681"/>
      <c r="T23" s="681"/>
      <c r="U23" s="681"/>
      <c r="V23" s="681"/>
      <c r="W23" s="681"/>
      <c r="X23" s="681"/>
      <c r="Y23" s="681"/>
      <c r="Z23" s="681"/>
      <c r="AA23" s="681"/>
      <c r="AB23" s="681"/>
      <c r="AC23" s="127"/>
      <c r="AD23" s="681" t="s">
        <v>149</v>
      </c>
      <c r="AE23" s="681"/>
      <c r="AF23" s="681"/>
      <c r="AG23" s="681"/>
      <c r="AH23" s="681"/>
      <c r="AI23" s="681"/>
      <c r="AJ23" s="681"/>
      <c r="AK23" s="681"/>
      <c r="AL23" s="681"/>
      <c r="AM23" s="681"/>
      <c r="AN23" s="89"/>
      <c r="AO23" s="681" t="s">
        <v>150</v>
      </c>
      <c r="AP23" s="681"/>
      <c r="AQ23" s="681"/>
      <c r="AR23" s="681"/>
      <c r="AS23" s="681"/>
      <c r="AT23" s="681"/>
      <c r="AU23" s="681"/>
      <c r="AV23" s="681"/>
      <c r="AW23" s="681"/>
      <c r="AX23" s="681"/>
      <c r="AY23" s="681"/>
      <c r="AZ23" s="681"/>
      <c r="BA23" s="681"/>
    </row>
    <row r="24" spans="1:53" ht="18" customHeight="1" thickBot="1">
      <c r="A24" s="90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74"/>
    </row>
    <row r="25" spans="1:53" ht="22.5" customHeight="1" thickBot="1">
      <c r="A25" s="797" t="s">
        <v>7</v>
      </c>
      <c r="B25" s="716"/>
      <c r="C25" s="699" t="s">
        <v>20</v>
      </c>
      <c r="D25" s="683"/>
      <c r="E25" s="683"/>
      <c r="F25" s="683"/>
      <c r="G25" s="684"/>
      <c r="H25" s="650" t="s">
        <v>189</v>
      </c>
      <c r="I25" s="662"/>
      <c r="J25" s="662"/>
      <c r="K25" s="663"/>
      <c r="L25" s="805" t="s">
        <v>21</v>
      </c>
      <c r="M25" s="806"/>
      <c r="N25" s="806"/>
      <c r="O25" s="807"/>
      <c r="P25" s="781" t="s">
        <v>205</v>
      </c>
      <c r="Q25" s="782"/>
      <c r="R25" s="782"/>
      <c r="S25" s="783"/>
      <c r="T25" s="650" t="s">
        <v>86</v>
      </c>
      <c r="U25" s="651"/>
      <c r="V25" s="652"/>
      <c r="W25" s="650" t="s">
        <v>22</v>
      </c>
      <c r="X25" s="715"/>
      <c r="Y25" s="716"/>
      <c r="Z25" s="650" t="s">
        <v>23</v>
      </c>
      <c r="AA25" s="715"/>
      <c r="AB25" s="763"/>
      <c r="AC25" s="392"/>
      <c r="AD25" s="738" t="s">
        <v>132</v>
      </c>
      <c r="AE25" s="739"/>
      <c r="AF25" s="739"/>
      <c r="AG25" s="740"/>
      <c r="AH25" s="726" t="s">
        <v>24</v>
      </c>
      <c r="AI25" s="727"/>
      <c r="AJ25" s="728"/>
      <c r="AK25" s="630" t="s">
        <v>25</v>
      </c>
      <c r="AL25" s="631"/>
      <c r="AM25" s="632"/>
      <c r="AN25" s="393"/>
      <c r="AO25" s="682" t="s">
        <v>87</v>
      </c>
      <c r="AP25" s="683"/>
      <c r="AQ25" s="683"/>
      <c r="AR25" s="684"/>
      <c r="AS25" s="650" t="s">
        <v>88</v>
      </c>
      <c r="AT25" s="662"/>
      <c r="AU25" s="662"/>
      <c r="AV25" s="662"/>
      <c r="AW25" s="663"/>
      <c r="AX25" s="650" t="s">
        <v>24</v>
      </c>
      <c r="AY25" s="662"/>
      <c r="AZ25" s="662"/>
      <c r="BA25" s="723"/>
    </row>
    <row r="26" spans="1:53" ht="18.75" customHeight="1" thickBot="1">
      <c r="A26" s="798"/>
      <c r="B26" s="719"/>
      <c r="C26" s="700"/>
      <c r="D26" s="686"/>
      <c r="E26" s="686"/>
      <c r="F26" s="686"/>
      <c r="G26" s="687"/>
      <c r="H26" s="664"/>
      <c r="I26" s="665"/>
      <c r="J26" s="665"/>
      <c r="K26" s="666"/>
      <c r="L26" s="808"/>
      <c r="M26" s="809"/>
      <c r="N26" s="809"/>
      <c r="O26" s="810"/>
      <c r="P26" s="784"/>
      <c r="Q26" s="785"/>
      <c r="R26" s="785"/>
      <c r="S26" s="786"/>
      <c r="T26" s="653"/>
      <c r="U26" s="654"/>
      <c r="V26" s="655"/>
      <c r="W26" s="717"/>
      <c r="X26" s="718"/>
      <c r="Y26" s="719"/>
      <c r="Z26" s="717"/>
      <c r="AA26" s="718"/>
      <c r="AB26" s="764"/>
      <c r="AC26" s="392"/>
      <c r="AD26" s="741"/>
      <c r="AE26" s="742"/>
      <c r="AF26" s="742"/>
      <c r="AG26" s="743"/>
      <c r="AH26" s="726"/>
      <c r="AI26" s="727"/>
      <c r="AJ26" s="728"/>
      <c r="AK26" s="630"/>
      <c r="AL26" s="631"/>
      <c r="AM26" s="632"/>
      <c r="AN26" s="393"/>
      <c r="AO26" s="685"/>
      <c r="AP26" s="686"/>
      <c r="AQ26" s="686"/>
      <c r="AR26" s="687"/>
      <c r="AS26" s="664"/>
      <c r="AT26" s="665"/>
      <c r="AU26" s="665"/>
      <c r="AV26" s="665"/>
      <c r="AW26" s="666"/>
      <c r="AX26" s="664"/>
      <c r="AY26" s="665"/>
      <c r="AZ26" s="665"/>
      <c r="BA26" s="724"/>
    </row>
    <row r="27" spans="1:53" ht="67.5" customHeight="1" thickBot="1">
      <c r="A27" s="799"/>
      <c r="B27" s="722"/>
      <c r="C27" s="701"/>
      <c r="D27" s="689"/>
      <c r="E27" s="689"/>
      <c r="F27" s="689"/>
      <c r="G27" s="690"/>
      <c r="H27" s="667"/>
      <c r="I27" s="668"/>
      <c r="J27" s="668"/>
      <c r="K27" s="669"/>
      <c r="L27" s="811"/>
      <c r="M27" s="812"/>
      <c r="N27" s="812"/>
      <c r="O27" s="813"/>
      <c r="P27" s="787"/>
      <c r="Q27" s="788"/>
      <c r="R27" s="788"/>
      <c r="S27" s="789"/>
      <c r="T27" s="656"/>
      <c r="U27" s="657"/>
      <c r="V27" s="658"/>
      <c r="W27" s="720"/>
      <c r="X27" s="721"/>
      <c r="Y27" s="722"/>
      <c r="Z27" s="720"/>
      <c r="AA27" s="721"/>
      <c r="AB27" s="765"/>
      <c r="AC27" s="392"/>
      <c r="AD27" s="744"/>
      <c r="AE27" s="745"/>
      <c r="AF27" s="745"/>
      <c r="AG27" s="746"/>
      <c r="AH27" s="726"/>
      <c r="AI27" s="727"/>
      <c r="AJ27" s="728"/>
      <c r="AK27" s="630"/>
      <c r="AL27" s="631"/>
      <c r="AM27" s="632"/>
      <c r="AN27" s="393"/>
      <c r="AO27" s="688"/>
      <c r="AP27" s="689"/>
      <c r="AQ27" s="689"/>
      <c r="AR27" s="690"/>
      <c r="AS27" s="667"/>
      <c r="AT27" s="668"/>
      <c r="AU27" s="668"/>
      <c r="AV27" s="668"/>
      <c r="AW27" s="669"/>
      <c r="AX27" s="667"/>
      <c r="AY27" s="668"/>
      <c r="AZ27" s="668"/>
      <c r="BA27" s="725"/>
    </row>
    <row r="28" spans="1:53" ht="22.5" customHeight="1">
      <c r="A28" s="705">
        <v>1</v>
      </c>
      <c r="B28" s="638"/>
      <c r="C28" s="636">
        <v>33</v>
      </c>
      <c r="D28" s="637"/>
      <c r="E28" s="637"/>
      <c r="F28" s="637"/>
      <c r="G28" s="638"/>
      <c r="H28" s="670">
        <v>7</v>
      </c>
      <c r="I28" s="671"/>
      <c r="J28" s="671"/>
      <c r="K28" s="672"/>
      <c r="L28" s="790"/>
      <c r="M28" s="791"/>
      <c r="N28" s="791"/>
      <c r="O28" s="792"/>
      <c r="P28" s="790"/>
      <c r="Q28" s="791"/>
      <c r="R28" s="791"/>
      <c r="S28" s="792"/>
      <c r="T28" s="636"/>
      <c r="U28" s="637"/>
      <c r="V28" s="638"/>
      <c r="W28" s="636">
        <v>12</v>
      </c>
      <c r="X28" s="637"/>
      <c r="Y28" s="637"/>
      <c r="Z28" s="793">
        <f>C28+H28+L28+P28+T28+W28</f>
        <v>52</v>
      </c>
      <c r="AA28" s="794"/>
      <c r="AB28" s="795"/>
      <c r="AC28" s="394"/>
      <c r="AD28" s="753" t="s">
        <v>56</v>
      </c>
      <c r="AE28" s="754"/>
      <c r="AF28" s="754"/>
      <c r="AG28" s="755"/>
      <c r="AH28" s="766" t="s">
        <v>46</v>
      </c>
      <c r="AI28" s="703"/>
      <c r="AJ28" s="704"/>
      <c r="AK28" s="766" t="s">
        <v>354</v>
      </c>
      <c r="AL28" s="703"/>
      <c r="AM28" s="767"/>
      <c r="AN28" s="393"/>
      <c r="AO28" s="702">
        <v>1</v>
      </c>
      <c r="AP28" s="703"/>
      <c r="AQ28" s="703"/>
      <c r="AR28" s="704"/>
      <c r="AS28" s="621" t="s">
        <v>85</v>
      </c>
      <c r="AT28" s="622"/>
      <c r="AU28" s="622"/>
      <c r="AV28" s="622"/>
      <c r="AW28" s="623"/>
      <c r="AX28" s="621" t="s">
        <v>46</v>
      </c>
      <c r="AY28" s="622"/>
      <c r="AZ28" s="622"/>
      <c r="BA28" s="678"/>
    </row>
    <row r="29" spans="1:53" ht="17.25" customHeight="1" hidden="1">
      <c r="A29" s="800"/>
      <c r="B29" s="729"/>
      <c r="C29" s="642"/>
      <c r="D29" s="643"/>
      <c r="E29" s="643"/>
      <c r="F29" s="643"/>
      <c r="G29" s="729"/>
      <c r="H29" s="673"/>
      <c r="I29" s="674"/>
      <c r="J29" s="674"/>
      <c r="K29" s="675"/>
      <c r="L29" s="778"/>
      <c r="M29" s="779"/>
      <c r="N29" s="779"/>
      <c r="O29" s="780"/>
      <c r="P29" s="778"/>
      <c r="Q29" s="779"/>
      <c r="R29" s="779"/>
      <c r="S29" s="780"/>
      <c r="T29" s="642"/>
      <c r="U29" s="643"/>
      <c r="V29" s="729"/>
      <c r="W29" s="642"/>
      <c r="X29" s="643"/>
      <c r="Y29" s="643"/>
      <c r="Z29" s="777"/>
      <c r="AA29" s="775"/>
      <c r="AB29" s="776"/>
      <c r="AC29" s="394"/>
      <c r="AD29" s="756"/>
      <c r="AE29" s="757"/>
      <c r="AF29" s="757"/>
      <c r="AG29" s="758"/>
      <c r="AH29" s="636"/>
      <c r="AI29" s="637"/>
      <c r="AJ29" s="638"/>
      <c r="AK29" s="636"/>
      <c r="AL29" s="637"/>
      <c r="AM29" s="768"/>
      <c r="AN29" s="393"/>
      <c r="AO29" s="705"/>
      <c r="AP29" s="637"/>
      <c r="AQ29" s="637"/>
      <c r="AR29" s="638"/>
      <c r="AS29" s="624"/>
      <c r="AT29" s="625"/>
      <c r="AU29" s="625"/>
      <c r="AV29" s="625"/>
      <c r="AW29" s="626"/>
      <c r="AX29" s="624"/>
      <c r="AY29" s="625"/>
      <c r="AZ29" s="625"/>
      <c r="BA29" s="679"/>
    </row>
    <row r="30" spans="1:53" ht="45" customHeight="1">
      <c r="A30" s="801">
        <v>2</v>
      </c>
      <c r="B30" s="635"/>
      <c r="C30" s="633" t="s">
        <v>371</v>
      </c>
      <c r="D30" s="634"/>
      <c r="E30" s="634"/>
      <c r="F30" s="634"/>
      <c r="G30" s="635"/>
      <c r="H30" s="802">
        <v>3</v>
      </c>
      <c r="I30" s="803"/>
      <c r="J30" s="803"/>
      <c r="K30" s="804"/>
      <c r="L30" s="778" t="s">
        <v>354</v>
      </c>
      <c r="M30" s="779"/>
      <c r="N30" s="779"/>
      <c r="O30" s="780"/>
      <c r="P30" s="778" t="s">
        <v>355</v>
      </c>
      <c r="Q30" s="779"/>
      <c r="R30" s="779"/>
      <c r="S30" s="780"/>
      <c r="T30" s="644">
        <v>1</v>
      </c>
      <c r="U30" s="645"/>
      <c r="V30" s="646"/>
      <c r="W30" s="633">
        <v>1</v>
      </c>
      <c r="X30" s="634"/>
      <c r="Y30" s="634"/>
      <c r="Z30" s="774">
        <f>24+H30+1+13+T30+W30</f>
        <v>43</v>
      </c>
      <c r="AA30" s="775"/>
      <c r="AB30" s="776"/>
      <c r="AC30" s="394"/>
      <c r="AD30" s="756"/>
      <c r="AE30" s="757"/>
      <c r="AF30" s="757"/>
      <c r="AG30" s="758"/>
      <c r="AH30" s="636"/>
      <c r="AI30" s="637"/>
      <c r="AJ30" s="638"/>
      <c r="AK30" s="636"/>
      <c r="AL30" s="637"/>
      <c r="AM30" s="768"/>
      <c r="AN30" s="393"/>
      <c r="AO30" s="705"/>
      <c r="AP30" s="637"/>
      <c r="AQ30" s="637"/>
      <c r="AR30" s="638"/>
      <c r="AS30" s="624"/>
      <c r="AT30" s="625"/>
      <c r="AU30" s="625"/>
      <c r="AV30" s="625"/>
      <c r="AW30" s="626"/>
      <c r="AX30" s="624"/>
      <c r="AY30" s="625"/>
      <c r="AZ30" s="625"/>
      <c r="BA30" s="679"/>
    </row>
    <row r="31" spans="1:53" ht="22.5" customHeight="1" hidden="1">
      <c r="A31" s="800"/>
      <c r="B31" s="729"/>
      <c r="C31" s="636"/>
      <c r="D31" s="637"/>
      <c r="E31" s="637"/>
      <c r="F31" s="637"/>
      <c r="G31" s="638"/>
      <c r="H31" s="673"/>
      <c r="I31" s="674"/>
      <c r="J31" s="674"/>
      <c r="K31" s="675"/>
      <c r="L31" s="778"/>
      <c r="M31" s="779"/>
      <c r="N31" s="779"/>
      <c r="O31" s="780"/>
      <c r="P31" s="778"/>
      <c r="Q31" s="779"/>
      <c r="R31" s="779"/>
      <c r="S31" s="780"/>
      <c r="T31" s="647"/>
      <c r="U31" s="648"/>
      <c r="V31" s="649"/>
      <c r="W31" s="642"/>
      <c r="X31" s="643"/>
      <c r="Y31" s="643"/>
      <c r="Z31" s="777"/>
      <c r="AA31" s="775"/>
      <c r="AB31" s="776"/>
      <c r="AC31" s="394"/>
      <c r="AD31" s="756"/>
      <c r="AE31" s="757"/>
      <c r="AF31" s="757"/>
      <c r="AG31" s="758"/>
      <c r="AH31" s="636"/>
      <c r="AI31" s="637"/>
      <c r="AJ31" s="638"/>
      <c r="AK31" s="636"/>
      <c r="AL31" s="637"/>
      <c r="AM31" s="768"/>
      <c r="AN31" s="395"/>
      <c r="AO31" s="705"/>
      <c r="AP31" s="637"/>
      <c r="AQ31" s="637"/>
      <c r="AR31" s="638"/>
      <c r="AS31" s="624"/>
      <c r="AT31" s="625"/>
      <c r="AU31" s="625"/>
      <c r="AV31" s="625"/>
      <c r="AW31" s="626"/>
      <c r="AX31" s="624"/>
      <c r="AY31" s="625"/>
      <c r="AZ31" s="625"/>
      <c r="BA31" s="679"/>
    </row>
    <row r="32" spans="1:53" ht="45" customHeight="1" thickBot="1">
      <c r="A32" s="691" t="s">
        <v>23</v>
      </c>
      <c r="B32" s="692"/>
      <c r="C32" s="659" t="s">
        <v>372</v>
      </c>
      <c r="D32" s="660"/>
      <c r="E32" s="660"/>
      <c r="F32" s="660"/>
      <c r="G32" s="661"/>
      <c r="H32" s="696">
        <f>H28+H30</f>
        <v>10</v>
      </c>
      <c r="I32" s="697"/>
      <c r="J32" s="697"/>
      <c r="K32" s="698"/>
      <c r="L32" s="771" t="s">
        <v>354</v>
      </c>
      <c r="M32" s="772"/>
      <c r="N32" s="772"/>
      <c r="O32" s="773"/>
      <c r="P32" s="771" t="s">
        <v>355</v>
      </c>
      <c r="Q32" s="772"/>
      <c r="R32" s="772"/>
      <c r="S32" s="773"/>
      <c r="T32" s="693">
        <f>T28+T30</f>
        <v>1</v>
      </c>
      <c r="U32" s="694"/>
      <c r="V32" s="695"/>
      <c r="W32" s="693">
        <f>W28+W30</f>
        <v>13</v>
      </c>
      <c r="X32" s="694"/>
      <c r="Y32" s="694"/>
      <c r="Z32" s="639">
        <f>Z28+Z30</f>
        <v>95</v>
      </c>
      <c r="AA32" s="640"/>
      <c r="AB32" s="641"/>
      <c r="AC32" s="394"/>
      <c r="AD32" s="759"/>
      <c r="AE32" s="760"/>
      <c r="AF32" s="760"/>
      <c r="AG32" s="761"/>
      <c r="AH32" s="769"/>
      <c r="AI32" s="707"/>
      <c r="AJ32" s="708"/>
      <c r="AK32" s="769"/>
      <c r="AL32" s="707"/>
      <c r="AM32" s="770"/>
      <c r="AN32" s="396"/>
      <c r="AO32" s="706"/>
      <c r="AP32" s="707"/>
      <c r="AQ32" s="707"/>
      <c r="AR32" s="708"/>
      <c r="AS32" s="627"/>
      <c r="AT32" s="628"/>
      <c r="AU32" s="628"/>
      <c r="AV32" s="628"/>
      <c r="AW32" s="629"/>
      <c r="AX32" s="627"/>
      <c r="AY32" s="628"/>
      <c r="AZ32" s="628"/>
      <c r="BA32" s="680"/>
    </row>
    <row r="33" spans="1:53" ht="18.75" customHeight="1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796"/>
      <c r="Q33" s="796"/>
      <c r="R33" s="796"/>
      <c r="S33" s="796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</row>
    <row r="34" spans="1:53" ht="21.75" customHeight="1">
      <c r="A34" s="677" t="s">
        <v>373</v>
      </c>
      <c r="B34" s="677"/>
      <c r="C34" s="677"/>
      <c r="D34" s="677"/>
      <c r="E34" s="677"/>
      <c r="F34" s="677"/>
      <c r="G34" s="677"/>
      <c r="H34" s="677"/>
      <c r="I34" s="677"/>
      <c r="J34" s="677"/>
      <c r="K34" s="677"/>
      <c r="L34" s="677"/>
      <c r="M34" s="677"/>
      <c r="N34" s="677"/>
      <c r="O34" s="677"/>
      <c r="P34" s="677"/>
      <c r="Q34" s="677"/>
      <c r="R34" s="677"/>
      <c r="S34" s="677"/>
      <c r="T34" s="677"/>
      <c r="U34" s="677"/>
      <c r="V34" s="677"/>
      <c r="W34" s="677"/>
      <c r="X34" s="677"/>
      <c r="Y34" s="677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</row>
    <row r="35" spans="1:53" ht="21.75" customHeight="1">
      <c r="A35" s="676"/>
      <c r="B35" s="676"/>
      <c r="C35" s="676"/>
      <c r="D35" s="676"/>
      <c r="E35" s="676"/>
      <c r="F35" s="676"/>
      <c r="G35" s="676"/>
      <c r="H35" s="676"/>
      <c r="I35" s="676"/>
      <c r="J35" s="676"/>
      <c r="K35" s="676"/>
      <c r="L35" s="676"/>
      <c r="M35" s="676"/>
      <c r="N35" s="676"/>
      <c r="O35" s="676"/>
      <c r="P35" s="676"/>
      <c r="Q35" s="676"/>
      <c r="R35" s="676"/>
      <c r="S35" s="676"/>
      <c r="T35" s="676"/>
      <c r="U35" s="676"/>
      <c r="V35" s="676"/>
      <c r="W35" s="676"/>
      <c r="X35" s="676"/>
      <c r="Y35" s="676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</row>
  </sheetData>
  <sheetProtection/>
  <mergeCells count="86">
    <mergeCell ref="P33:S33"/>
    <mergeCell ref="P32:S32"/>
    <mergeCell ref="A23:AB23"/>
    <mergeCell ref="A25:B27"/>
    <mergeCell ref="A28:B29"/>
    <mergeCell ref="W28:Y29"/>
    <mergeCell ref="A30:B31"/>
    <mergeCell ref="H30:K31"/>
    <mergeCell ref="P30:S31"/>
    <mergeCell ref="L25:O27"/>
    <mergeCell ref="Z30:AB31"/>
    <mergeCell ref="L30:O31"/>
    <mergeCell ref="P25:S27"/>
    <mergeCell ref="P28:S29"/>
    <mergeCell ref="Z28:AB29"/>
    <mergeCell ref="L28:O29"/>
    <mergeCell ref="T28:V29"/>
    <mergeCell ref="P5:AM5"/>
    <mergeCell ref="A21:BA21"/>
    <mergeCell ref="AD28:AG32"/>
    <mergeCell ref="A7:O7"/>
    <mergeCell ref="P12:AL12"/>
    <mergeCell ref="AD23:AM23"/>
    <mergeCell ref="Z25:AB27"/>
    <mergeCell ref="AK28:AM32"/>
    <mergeCell ref="AH28:AJ32"/>
    <mergeCell ref="L32:O32"/>
    <mergeCell ref="AD25:AG27"/>
    <mergeCell ref="A1:O1"/>
    <mergeCell ref="A2:O2"/>
    <mergeCell ref="A3:O3"/>
    <mergeCell ref="P1:AM1"/>
    <mergeCell ref="P3:AM3"/>
    <mergeCell ref="A4:O4"/>
    <mergeCell ref="B16:E16"/>
    <mergeCell ref="F16:I16"/>
    <mergeCell ref="AJ16:AN16"/>
    <mergeCell ref="AN3:BA4"/>
    <mergeCell ref="P8:AL8"/>
    <mergeCell ref="P9:AL9"/>
    <mergeCell ref="AN8:BA8"/>
    <mergeCell ref="P10:AM10"/>
    <mergeCell ref="A6:O6"/>
    <mergeCell ref="AN9:BA10"/>
    <mergeCell ref="AN5:BA6"/>
    <mergeCell ref="AN7:BA7"/>
    <mergeCell ref="P7:AL7"/>
    <mergeCell ref="AS25:AW27"/>
    <mergeCell ref="AO28:AR32"/>
    <mergeCell ref="P11:AM11"/>
    <mergeCell ref="A14:BA14"/>
    <mergeCell ref="AX16:BA16"/>
    <mergeCell ref="A16:A17"/>
    <mergeCell ref="W25:Y27"/>
    <mergeCell ref="AX25:BA27"/>
    <mergeCell ref="AH25:AJ27"/>
    <mergeCell ref="C28:G29"/>
    <mergeCell ref="A35:Y35"/>
    <mergeCell ref="A34:Y34"/>
    <mergeCell ref="AX28:BA32"/>
    <mergeCell ref="AO23:BA23"/>
    <mergeCell ref="AO25:AR27"/>
    <mergeCell ref="A32:B32"/>
    <mergeCell ref="T32:V32"/>
    <mergeCell ref="H32:K32"/>
    <mergeCell ref="C25:G27"/>
    <mergeCell ref="W32:Y32"/>
    <mergeCell ref="AS28:AW32"/>
    <mergeCell ref="AK25:AM27"/>
    <mergeCell ref="C30:G31"/>
    <mergeCell ref="Z32:AB32"/>
    <mergeCell ref="W30:Y31"/>
    <mergeCell ref="T30:V31"/>
    <mergeCell ref="T25:V27"/>
    <mergeCell ref="C32:G32"/>
    <mergeCell ref="H25:K27"/>
    <mergeCell ref="H28:K29"/>
    <mergeCell ref="AO16:AR16"/>
    <mergeCell ref="AS16:AW16"/>
    <mergeCell ref="AS19:BA19"/>
    <mergeCell ref="J16:N16"/>
    <mergeCell ref="O16:R16"/>
    <mergeCell ref="S16:V16"/>
    <mergeCell ref="W16:AA16"/>
    <mergeCell ref="AB16:AE16"/>
    <mergeCell ref="AF16:AI16"/>
  </mergeCells>
  <printOptions horizontalCentered="1" verticalCentered="1"/>
  <pageMargins left="0.7086614173228347" right="0.7086614173228347" top="0.3937007874015748" bottom="0.3937007874015748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25"/>
  <sheetViews>
    <sheetView view="pageBreakPreview" zoomScaleSheetLayoutView="100" zoomScalePageLayoutView="0" workbookViewId="0" topLeftCell="A1">
      <selection activeCell="I8" sqref="I1:S16384"/>
    </sheetView>
  </sheetViews>
  <sheetFormatPr defaultColWidth="9.140625" defaultRowHeight="15"/>
  <cols>
    <col min="1" max="1" width="11.421875" style="16" customWidth="1"/>
    <col min="2" max="2" width="60.00390625" style="17" customWidth="1"/>
    <col min="3" max="3" width="12.8515625" style="18" customWidth="1"/>
    <col min="4" max="4" width="10.00390625" style="19" customWidth="1"/>
    <col min="5" max="5" width="7.140625" style="19" customWidth="1"/>
    <col min="6" max="7" width="7.140625" style="18" customWidth="1"/>
    <col min="8" max="8" width="10.00390625" style="18" customWidth="1"/>
    <col min="9" max="9" width="8.57421875" style="15" customWidth="1"/>
    <col min="10" max="12" width="6.421875" style="15" customWidth="1"/>
    <col min="13" max="13" width="7.8515625" style="15" customWidth="1"/>
    <col min="14" max="19" width="5.7109375" style="15" customWidth="1"/>
    <col min="20" max="20" width="12.28125" style="15" customWidth="1"/>
    <col min="21" max="21" width="3.8515625" style="15" customWidth="1"/>
    <col min="22" max="22" width="8.28125" style="15" customWidth="1"/>
    <col min="23" max="23" width="6.421875" style="15" bestFit="1" customWidth="1"/>
    <col min="24" max="16384" width="9.140625" style="15" customWidth="1"/>
  </cols>
  <sheetData>
    <row r="1" spans="1:19" s="12" customFormat="1" ht="18.75" customHeight="1" thickBot="1">
      <c r="A1" s="849" t="s">
        <v>208</v>
      </c>
      <c r="B1" s="850"/>
      <c r="C1" s="850"/>
      <c r="D1" s="850"/>
      <c r="E1" s="850"/>
      <c r="F1" s="850"/>
      <c r="G1" s="850"/>
      <c r="H1" s="850"/>
      <c r="I1" s="850"/>
      <c r="J1" s="850"/>
      <c r="K1" s="850"/>
      <c r="L1" s="850"/>
      <c r="M1" s="850"/>
      <c r="N1" s="850"/>
      <c r="O1" s="850"/>
      <c r="P1" s="850"/>
      <c r="Q1" s="850"/>
      <c r="R1" s="850"/>
      <c r="S1" s="851"/>
    </row>
    <row r="2" spans="1:19" s="12" customFormat="1" ht="15.75" customHeight="1">
      <c r="A2" s="843" t="s">
        <v>47</v>
      </c>
      <c r="B2" s="867" t="s">
        <v>77</v>
      </c>
      <c r="C2" s="834" t="s">
        <v>28</v>
      </c>
      <c r="D2" s="835"/>
      <c r="E2" s="835"/>
      <c r="F2" s="836"/>
      <c r="G2" s="839" t="s">
        <v>78</v>
      </c>
      <c r="H2" s="876" t="s">
        <v>29</v>
      </c>
      <c r="I2" s="877"/>
      <c r="J2" s="877"/>
      <c r="K2" s="877"/>
      <c r="L2" s="877"/>
      <c r="M2" s="878"/>
      <c r="N2" s="852" t="s">
        <v>48</v>
      </c>
      <c r="O2" s="853"/>
      <c r="P2" s="853"/>
      <c r="Q2" s="853"/>
      <c r="R2" s="853"/>
      <c r="S2" s="854"/>
    </row>
    <row r="3" spans="1:19" s="12" customFormat="1" ht="16.5" thickBot="1">
      <c r="A3" s="844"/>
      <c r="B3" s="868"/>
      <c r="C3" s="837" t="s">
        <v>30</v>
      </c>
      <c r="D3" s="826" t="s">
        <v>31</v>
      </c>
      <c r="E3" s="818" t="s">
        <v>32</v>
      </c>
      <c r="F3" s="819"/>
      <c r="G3" s="821"/>
      <c r="H3" s="820" t="s">
        <v>0</v>
      </c>
      <c r="I3" s="816" t="s">
        <v>33</v>
      </c>
      <c r="J3" s="816"/>
      <c r="K3" s="816"/>
      <c r="L3" s="817"/>
      <c r="M3" s="872" t="s">
        <v>34</v>
      </c>
      <c r="N3" s="855"/>
      <c r="O3" s="856"/>
      <c r="P3" s="856"/>
      <c r="Q3" s="856"/>
      <c r="R3" s="856"/>
      <c r="S3" s="857"/>
    </row>
    <row r="4" spans="1:24" s="12" customFormat="1" ht="16.5" thickBot="1">
      <c r="A4" s="844"/>
      <c r="B4" s="868"/>
      <c r="C4" s="837"/>
      <c r="D4" s="826"/>
      <c r="E4" s="826" t="s">
        <v>89</v>
      </c>
      <c r="F4" s="870" t="s">
        <v>35</v>
      </c>
      <c r="G4" s="821"/>
      <c r="H4" s="821"/>
      <c r="I4" s="840" t="s">
        <v>1</v>
      </c>
      <c r="J4" s="823" t="s">
        <v>2</v>
      </c>
      <c r="K4" s="823" t="s">
        <v>36</v>
      </c>
      <c r="L4" s="823" t="s">
        <v>58</v>
      </c>
      <c r="M4" s="873"/>
      <c r="N4" s="864" t="s">
        <v>37</v>
      </c>
      <c r="O4" s="865"/>
      <c r="P4" s="866"/>
      <c r="Q4" s="864" t="s">
        <v>38</v>
      </c>
      <c r="R4" s="865"/>
      <c r="S4" s="866"/>
      <c r="X4" s="37"/>
    </row>
    <row r="5" spans="1:24" s="12" customFormat="1" ht="16.5" thickBot="1">
      <c r="A5" s="844"/>
      <c r="B5" s="868"/>
      <c r="C5" s="837"/>
      <c r="D5" s="826"/>
      <c r="E5" s="826"/>
      <c r="F5" s="870"/>
      <c r="G5" s="821"/>
      <c r="H5" s="821"/>
      <c r="I5" s="841"/>
      <c r="J5" s="824"/>
      <c r="K5" s="824"/>
      <c r="L5" s="824"/>
      <c r="M5" s="873"/>
      <c r="N5" s="92">
        <v>1</v>
      </c>
      <c r="O5" s="93" t="s">
        <v>170</v>
      </c>
      <c r="P5" s="94" t="s">
        <v>171</v>
      </c>
      <c r="Q5" s="92">
        <v>3</v>
      </c>
      <c r="R5" s="93" t="s">
        <v>45</v>
      </c>
      <c r="S5" s="95" t="s">
        <v>46</v>
      </c>
      <c r="X5" s="38"/>
    </row>
    <row r="6" spans="1:19" s="12" customFormat="1" ht="16.5" thickBot="1">
      <c r="A6" s="844"/>
      <c r="B6" s="868"/>
      <c r="C6" s="837"/>
      <c r="D6" s="826"/>
      <c r="E6" s="826"/>
      <c r="F6" s="870"/>
      <c r="G6" s="821"/>
      <c r="H6" s="821"/>
      <c r="I6" s="841"/>
      <c r="J6" s="824"/>
      <c r="K6" s="824"/>
      <c r="L6" s="824"/>
      <c r="M6" s="874"/>
      <c r="N6" s="858" t="s">
        <v>49</v>
      </c>
      <c r="O6" s="859"/>
      <c r="P6" s="859"/>
      <c r="Q6" s="859"/>
      <c r="R6" s="859"/>
      <c r="S6" s="860"/>
    </row>
    <row r="7" spans="1:19" s="12" customFormat="1" ht="39.75" customHeight="1" thickBot="1">
      <c r="A7" s="845"/>
      <c r="B7" s="869"/>
      <c r="C7" s="838"/>
      <c r="D7" s="827"/>
      <c r="E7" s="827"/>
      <c r="F7" s="871"/>
      <c r="G7" s="822"/>
      <c r="H7" s="822"/>
      <c r="I7" s="842"/>
      <c r="J7" s="825"/>
      <c r="K7" s="825"/>
      <c r="L7" s="825"/>
      <c r="M7" s="875"/>
      <c r="N7" s="92">
        <v>15</v>
      </c>
      <c r="O7" s="93">
        <v>9</v>
      </c>
      <c r="P7" s="95">
        <v>9</v>
      </c>
      <c r="Q7" s="92">
        <v>15</v>
      </c>
      <c r="R7" s="93">
        <v>9</v>
      </c>
      <c r="S7" s="95">
        <v>8</v>
      </c>
    </row>
    <row r="8" spans="1:24" s="12" customFormat="1" ht="16.5" thickBot="1">
      <c r="A8" s="92">
        <v>1</v>
      </c>
      <c r="B8" s="96">
        <v>2</v>
      </c>
      <c r="C8" s="92">
        <v>3</v>
      </c>
      <c r="D8" s="97">
        <v>4</v>
      </c>
      <c r="E8" s="97">
        <v>5</v>
      </c>
      <c r="F8" s="95">
        <v>6</v>
      </c>
      <c r="G8" s="92">
        <v>7</v>
      </c>
      <c r="H8" s="96">
        <v>8</v>
      </c>
      <c r="I8" s="98">
        <v>9</v>
      </c>
      <c r="J8" s="97">
        <v>10</v>
      </c>
      <c r="K8" s="97">
        <v>11</v>
      </c>
      <c r="L8" s="97">
        <v>12</v>
      </c>
      <c r="M8" s="95">
        <v>13</v>
      </c>
      <c r="N8" s="92">
        <v>14</v>
      </c>
      <c r="O8" s="93">
        <v>15</v>
      </c>
      <c r="P8" s="95">
        <v>16</v>
      </c>
      <c r="Q8" s="92">
        <v>17</v>
      </c>
      <c r="R8" s="97">
        <v>18</v>
      </c>
      <c r="S8" s="95">
        <v>19</v>
      </c>
      <c r="T8" s="13"/>
      <c r="U8" s="13"/>
      <c r="V8" s="13"/>
      <c r="W8" s="13"/>
      <c r="X8" s="13"/>
    </row>
    <row r="9" spans="1:22" s="12" customFormat="1" ht="16.5" thickBot="1">
      <c r="A9" s="861" t="s">
        <v>145</v>
      </c>
      <c r="B9" s="862"/>
      <c r="C9" s="862"/>
      <c r="D9" s="862"/>
      <c r="E9" s="862"/>
      <c r="F9" s="862"/>
      <c r="G9" s="862"/>
      <c r="H9" s="862"/>
      <c r="I9" s="862"/>
      <c r="J9" s="862"/>
      <c r="K9" s="862"/>
      <c r="L9" s="862"/>
      <c r="M9" s="862"/>
      <c r="N9" s="862"/>
      <c r="O9" s="862"/>
      <c r="P9" s="862"/>
      <c r="Q9" s="862"/>
      <c r="R9" s="862"/>
      <c r="S9" s="863"/>
      <c r="V9" s="51"/>
    </row>
    <row r="10" spans="1:19" s="12" customFormat="1" ht="16.5" thickBot="1">
      <c r="A10" s="846" t="s">
        <v>93</v>
      </c>
      <c r="B10" s="847"/>
      <c r="C10" s="847"/>
      <c r="D10" s="847"/>
      <c r="E10" s="847"/>
      <c r="F10" s="847"/>
      <c r="G10" s="847"/>
      <c r="H10" s="847"/>
      <c r="I10" s="847"/>
      <c r="J10" s="847"/>
      <c r="K10" s="847"/>
      <c r="L10" s="847"/>
      <c r="M10" s="847"/>
      <c r="N10" s="847"/>
      <c r="O10" s="847"/>
      <c r="P10" s="847"/>
      <c r="Q10" s="847"/>
      <c r="R10" s="847"/>
      <c r="S10" s="848"/>
    </row>
    <row r="11" spans="1:19" s="12" customFormat="1" ht="31.5">
      <c r="A11" s="59" t="s">
        <v>59</v>
      </c>
      <c r="B11" s="475" t="s">
        <v>210</v>
      </c>
      <c r="C11" s="130"/>
      <c r="D11" s="128" t="s">
        <v>70</v>
      </c>
      <c r="E11" s="128"/>
      <c r="F11" s="131"/>
      <c r="G11" s="163">
        <v>3</v>
      </c>
      <c r="H11" s="132">
        <f>G11*30</f>
        <v>90</v>
      </c>
      <c r="I11" s="130"/>
      <c r="J11" s="128"/>
      <c r="K11" s="128"/>
      <c r="L11" s="128"/>
      <c r="M11" s="131"/>
      <c r="N11" s="133"/>
      <c r="O11" s="211"/>
      <c r="P11" s="129"/>
      <c r="Q11" s="130"/>
      <c r="R11" s="128"/>
      <c r="S11" s="129"/>
    </row>
    <row r="12" spans="1:19" s="12" customFormat="1" ht="15.75">
      <c r="A12" s="185" t="s">
        <v>60</v>
      </c>
      <c r="B12" s="186" t="s">
        <v>211</v>
      </c>
      <c r="C12" s="144"/>
      <c r="D12" s="145"/>
      <c r="E12" s="174"/>
      <c r="F12" s="174"/>
      <c r="G12" s="42">
        <f>G13+G14</f>
        <v>3</v>
      </c>
      <c r="H12" s="40">
        <f>H13+H14</f>
        <v>90</v>
      </c>
      <c r="I12" s="144"/>
      <c r="J12" s="145"/>
      <c r="K12" s="145"/>
      <c r="L12" s="145"/>
      <c r="M12" s="174"/>
      <c r="N12" s="153"/>
      <c r="O12" s="148"/>
      <c r="P12" s="149"/>
      <c r="Q12" s="144"/>
      <c r="R12" s="148"/>
      <c r="S12" s="149"/>
    </row>
    <row r="13" spans="1:19" s="12" customFormat="1" ht="15.75">
      <c r="A13" s="185"/>
      <c r="B13" s="186" t="s">
        <v>200</v>
      </c>
      <c r="C13" s="144"/>
      <c r="D13" s="145"/>
      <c r="E13" s="174"/>
      <c r="F13" s="174"/>
      <c r="G13" s="175">
        <v>2</v>
      </c>
      <c r="H13" s="176">
        <f>G13*30</f>
        <v>60</v>
      </c>
      <c r="I13" s="144"/>
      <c r="J13" s="145"/>
      <c r="K13" s="145"/>
      <c r="L13" s="145"/>
      <c r="M13" s="174"/>
      <c r="N13" s="153"/>
      <c r="O13" s="148"/>
      <c r="P13" s="149"/>
      <c r="Q13" s="144"/>
      <c r="R13" s="148"/>
      <c r="S13" s="149"/>
    </row>
    <row r="14" spans="1:19" s="12" customFormat="1" ht="15.75">
      <c r="A14" s="185" t="s">
        <v>90</v>
      </c>
      <c r="B14" s="186" t="s">
        <v>69</v>
      </c>
      <c r="C14" s="144"/>
      <c r="D14" s="145">
        <v>1</v>
      </c>
      <c r="E14" s="174"/>
      <c r="F14" s="174"/>
      <c r="G14" s="177">
        <v>1</v>
      </c>
      <c r="H14" s="178">
        <f>G14*30</f>
        <v>30</v>
      </c>
      <c r="I14" s="179">
        <f>J14+K14+L14</f>
        <v>14</v>
      </c>
      <c r="J14" s="152">
        <v>8</v>
      </c>
      <c r="K14" s="152"/>
      <c r="L14" s="152">
        <v>6</v>
      </c>
      <c r="M14" s="180">
        <f>H14-I14</f>
        <v>16</v>
      </c>
      <c r="N14" s="153">
        <v>1</v>
      </c>
      <c r="O14" s="148"/>
      <c r="P14" s="149"/>
      <c r="Q14" s="144"/>
      <c r="R14" s="148"/>
      <c r="S14" s="149"/>
    </row>
    <row r="15" spans="1:19" s="12" customFormat="1" ht="15.75">
      <c r="A15" s="99" t="s">
        <v>61</v>
      </c>
      <c r="B15" s="477" t="s">
        <v>201</v>
      </c>
      <c r="C15" s="100"/>
      <c r="D15" s="101" t="s">
        <v>70</v>
      </c>
      <c r="E15" s="118"/>
      <c r="F15" s="102"/>
      <c r="G15" s="36">
        <v>3</v>
      </c>
      <c r="H15" s="110">
        <f>G15*30</f>
        <v>90</v>
      </c>
      <c r="I15" s="105"/>
      <c r="J15" s="106"/>
      <c r="K15" s="106"/>
      <c r="L15" s="106"/>
      <c r="M15" s="164"/>
      <c r="N15" s="109"/>
      <c r="O15" s="108"/>
      <c r="P15" s="102"/>
      <c r="Q15" s="63"/>
      <c r="R15" s="108"/>
      <c r="S15" s="102"/>
    </row>
    <row r="16" spans="1:23" s="14" customFormat="1" ht="31.5">
      <c r="A16" s="99" t="s">
        <v>62</v>
      </c>
      <c r="B16" s="28" t="s">
        <v>79</v>
      </c>
      <c r="C16" s="109"/>
      <c r="D16" s="187"/>
      <c r="E16" s="188"/>
      <c r="F16" s="184"/>
      <c r="G16" s="134">
        <f>G17+G18</f>
        <v>6</v>
      </c>
      <c r="H16" s="135">
        <f>H17+H18</f>
        <v>180</v>
      </c>
      <c r="I16" s="136"/>
      <c r="J16" s="113"/>
      <c r="K16" s="113"/>
      <c r="L16" s="137"/>
      <c r="M16" s="138"/>
      <c r="N16" s="63"/>
      <c r="O16" s="108"/>
      <c r="P16" s="102"/>
      <c r="Q16" s="109"/>
      <c r="R16" s="108"/>
      <c r="S16" s="102"/>
      <c r="V16" s="20"/>
      <c r="W16" s="20"/>
    </row>
    <row r="17" spans="1:23" s="14" customFormat="1" ht="15.75">
      <c r="A17" s="99"/>
      <c r="B17" s="186" t="s">
        <v>200</v>
      </c>
      <c r="C17" s="111"/>
      <c r="D17" s="189"/>
      <c r="E17" s="189"/>
      <c r="F17" s="190"/>
      <c r="G17" s="134">
        <v>5</v>
      </c>
      <c r="H17" s="135">
        <f>G17*30</f>
        <v>150</v>
      </c>
      <c r="I17" s="112"/>
      <c r="J17" s="113"/>
      <c r="K17" s="113"/>
      <c r="L17" s="113"/>
      <c r="M17" s="114"/>
      <c r="N17" s="115"/>
      <c r="O17" s="116"/>
      <c r="P17" s="117"/>
      <c r="Q17" s="111"/>
      <c r="R17" s="116"/>
      <c r="S17" s="117"/>
      <c r="W17" s="20"/>
    </row>
    <row r="18" spans="1:23" s="14" customFormat="1" ht="15.75">
      <c r="A18" s="99" t="s">
        <v>91</v>
      </c>
      <c r="B18" s="477" t="s">
        <v>69</v>
      </c>
      <c r="C18" s="111"/>
      <c r="D18" s="62" t="s">
        <v>46</v>
      </c>
      <c r="E18" s="191"/>
      <c r="F18" s="190"/>
      <c r="G18" s="142">
        <v>1</v>
      </c>
      <c r="H18" s="143">
        <f>G18*30</f>
        <v>30</v>
      </c>
      <c r="I18" s="136">
        <f>J18+K18+L18</f>
        <v>16</v>
      </c>
      <c r="J18" s="137"/>
      <c r="K18" s="137"/>
      <c r="L18" s="137">
        <v>16</v>
      </c>
      <c r="M18" s="138">
        <f>H18-I18</f>
        <v>14</v>
      </c>
      <c r="N18" s="115"/>
      <c r="O18" s="116"/>
      <c r="P18" s="117"/>
      <c r="Q18" s="111"/>
      <c r="R18" s="116"/>
      <c r="S18" s="117">
        <v>2</v>
      </c>
      <c r="W18" s="20"/>
    </row>
    <row r="19" spans="1:19" s="14" customFormat="1" ht="31.5">
      <c r="A19" s="99" t="s">
        <v>63</v>
      </c>
      <c r="B19" s="28" t="s">
        <v>343</v>
      </c>
      <c r="C19" s="100" t="s">
        <v>136</v>
      </c>
      <c r="D19" s="101"/>
      <c r="E19" s="101"/>
      <c r="F19" s="102"/>
      <c r="G19" s="36">
        <v>7.5</v>
      </c>
      <c r="H19" s="110">
        <f>G19*30</f>
        <v>225</v>
      </c>
      <c r="I19" s="105"/>
      <c r="J19" s="106"/>
      <c r="K19" s="106"/>
      <c r="L19" s="101"/>
      <c r="M19" s="107"/>
      <c r="N19" s="63"/>
      <c r="O19" s="108"/>
      <c r="P19" s="102"/>
      <c r="Q19" s="109"/>
      <c r="R19" s="108"/>
      <c r="S19" s="102"/>
    </row>
    <row r="20" spans="1:19" s="14" customFormat="1" ht="31.5">
      <c r="A20" s="99" t="s">
        <v>133</v>
      </c>
      <c r="B20" s="477" t="s">
        <v>212</v>
      </c>
      <c r="C20" s="100" t="s">
        <v>136</v>
      </c>
      <c r="D20" s="101"/>
      <c r="E20" s="101"/>
      <c r="F20" s="102"/>
      <c r="G20" s="36">
        <v>5</v>
      </c>
      <c r="H20" s="110">
        <f>G20*30</f>
        <v>150</v>
      </c>
      <c r="I20" s="109"/>
      <c r="J20" s="101"/>
      <c r="K20" s="101"/>
      <c r="L20" s="101"/>
      <c r="M20" s="102"/>
      <c r="N20" s="63"/>
      <c r="O20" s="108"/>
      <c r="P20" s="102"/>
      <c r="Q20" s="109"/>
      <c r="R20" s="108"/>
      <c r="S20" s="102"/>
    </row>
    <row r="21" spans="1:19" s="14" customFormat="1" ht="31.5">
      <c r="A21" s="99" t="s">
        <v>134</v>
      </c>
      <c r="B21" s="477" t="s">
        <v>341</v>
      </c>
      <c r="C21" s="100"/>
      <c r="D21" s="101"/>
      <c r="E21" s="101"/>
      <c r="F21" s="102"/>
      <c r="G21" s="36">
        <f>G22+G23</f>
        <v>3</v>
      </c>
      <c r="H21" s="110">
        <f>H22+H23</f>
        <v>90</v>
      </c>
      <c r="I21" s="109"/>
      <c r="J21" s="101"/>
      <c r="K21" s="101"/>
      <c r="L21" s="101"/>
      <c r="M21" s="102"/>
      <c r="N21" s="63"/>
      <c r="O21" s="108"/>
      <c r="P21" s="102"/>
      <c r="Q21" s="109"/>
      <c r="R21" s="108"/>
      <c r="S21" s="102"/>
    </row>
    <row r="22" spans="1:19" s="14" customFormat="1" ht="15.75">
      <c r="A22" s="99"/>
      <c r="B22" s="186" t="s">
        <v>200</v>
      </c>
      <c r="C22" s="100"/>
      <c r="D22" s="101"/>
      <c r="E22" s="101"/>
      <c r="F22" s="102"/>
      <c r="G22" s="36">
        <v>2</v>
      </c>
      <c r="H22" s="110">
        <f>G22*30</f>
        <v>60</v>
      </c>
      <c r="I22" s="109"/>
      <c r="J22" s="101"/>
      <c r="K22" s="101"/>
      <c r="L22" s="101"/>
      <c r="M22" s="102"/>
      <c r="N22" s="63"/>
      <c r="O22" s="108"/>
      <c r="P22" s="102"/>
      <c r="Q22" s="109"/>
      <c r="R22" s="108"/>
      <c r="S22" s="102"/>
    </row>
    <row r="23" spans="1:19" s="14" customFormat="1" ht="15.75">
      <c r="A23" s="99" t="s">
        <v>340</v>
      </c>
      <c r="B23" s="28" t="s">
        <v>69</v>
      </c>
      <c r="C23" s="100"/>
      <c r="D23" s="101">
        <v>1</v>
      </c>
      <c r="E23" s="101"/>
      <c r="F23" s="102"/>
      <c r="G23" s="103">
        <v>1</v>
      </c>
      <c r="H23" s="104">
        <f>G23*30</f>
        <v>30</v>
      </c>
      <c r="I23" s="105">
        <f>J23+K23+L23</f>
        <v>15</v>
      </c>
      <c r="J23" s="106">
        <v>15</v>
      </c>
      <c r="K23" s="106"/>
      <c r="L23" s="106"/>
      <c r="M23" s="107">
        <f>H23-I23</f>
        <v>15</v>
      </c>
      <c r="N23" s="63">
        <v>1</v>
      </c>
      <c r="O23" s="108"/>
      <c r="P23" s="102"/>
      <c r="Q23" s="109"/>
      <c r="R23" s="108"/>
      <c r="S23" s="102"/>
    </row>
    <row r="24" spans="1:19" s="14" customFormat="1" ht="31.5">
      <c r="A24" s="99" t="s">
        <v>137</v>
      </c>
      <c r="B24" s="28" t="s">
        <v>202</v>
      </c>
      <c r="C24" s="100" t="s">
        <v>136</v>
      </c>
      <c r="D24" s="101"/>
      <c r="E24" s="101"/>
      <c r="F24" s="102"/>
      <c r="G24" s="36">
        <v>3</v>
      </c>
      <c r="H24" s="110">
        <f>G24*30</f>
        <v>90</v>
      </c>
      <c r="I24" s="105"/>
      <c r="J24" s="101"/>
      <c r="K24" s="101"/>
      <c r="L24" s="106"/>
      <c r="M24" s="107"/>
      <c r="N24" s="63"/>
      <c r="O24" s="108"/>
      <c r="P24" s="102"/>
      <c r="Q24" s="109"/>
      <c r="R24" s="108"/>
      <c r="S24" s="102"/>
    </row>
    <row r="25" spans="1:19" s="14" customFormat="1" ht="32.25" customHeight="1">
      <c r="A25" s="99" t="s">
        <v>138</v>
      </c>
      <c r="B25" s="28" t="s">
        <v>209</v>
      </c>
      <c r="C25" s="100"/>
      <c r="D25" s="101"/>
      <c r="E25" s="101"/>
      <c r="F25" s="102"/>
      <c r="G25" s="36">
        <f>G26+G27</f>
        <v>3</v>
      </c>
      <c r="H25" s="110">
        <f>H26+H27</f>
        <v>90</v>
      </c>
      <c r="I25" s="105"/>
      <c r="J25" s="106"/>
      <c r="K25" s="101"/>
      <c r="L25" s="106"/>
      <c r="M25" s="107"/>
      <c r="N25" s="63"/>
      <c r="O25" s="108"/>
      <c r="P25" s="102"/>
      <c r="Q25" s="109"/>
      <c r="R25" s="108"/>
      <c r="S25" s="102"/>
    </row>
    <row r="26" spans="1:19" s="14" customFormat="1" ht="15.75">
      <c r="A26" s="99"/>
      <c r="B26" s="186" t="s">
        <v>200</v>
      </c>
      <c r="C26" s="100"/>
      <c r="D26" s="101"/>
      <c r="E26" s="101"/>
      <c r="F26" s="102"/>
      <c r="G26" s="36">
        <v>1.5</v>
      </c>
      <c r="H26" s="110">
        <f>G26*30</f>
        <v>45</v>
      </c>
      <c r="I26" s="105"/>
      <c r="J26" s="106"/>
      <c r="K26" s="101"/>
      <c r="L26" s="106"/>
      <c r="M26" s="107"/>
      <c r="N26" s="63"/>
      <c r="O26" s="108"/>
      <c r="P26" s="102"/>
      <c r="Q26" s="109"/>
      <c r="R26" s="108"/>
      <c r="S26" s="102"/>
    </row>
    <row r="27" spans="1:19" s="14" customFormat="1" ht="16.5" thickBot="1">
      <c r="A27" s="99" t="s">
        <v>213</v>
      </c>
      <c r="B27" s="477" t="s">
        <v>69</v>
      </c>
      <c r="C27" s="100">
        <v>1</v>
      </c>
      <c r="D27" s="101"/>
      <c r="E27" s="101"/>
      <c r="F27" s="102"/>
      <c r="G27" s="103">
        <v>1.5</v>
      </c>
      <c r="H27" s="104">
        <f>G27*30</f>
        <v>45</v>
      </c>
      <c r="I27" s="105">
        <f>J27+K27+L27</f>
        <v>15</v>
      </c>
      <c r="J27" s="106">
        <v>15</v>
      </c>
      <c r="K27" s="101"/>
      <c r="L27" s="106"/>
      <c r="M27" s="107">
        <f>H27-I27</f>
        <v>30</v>
      </c>
      <c r="N27" s="63">
        <v>1</v>
      </c>
      <c r="O27" s="108"/>
      <c r="P27" s="102"/>
      <c r="Q27" s="109"/>
      <c r="R27" s="108"/>
      <c r="S27" s="102"/>
    </row>
    <row r="28" spans="1:19" s="14" customFormat="1" ht="16.5" thickBot="1">
      <c r="A28" s="828" t="s">
        <v>71</v>
      </c>
      <c r="B28" s="829"/>
      <c r="C28" s="829"/>
      <c r="D28" s="829"/>
      <c r="E28" s="829"/>
      <c r="F28" s="830"/>
      <c r="G28" s="44">
        <f>G29+G30</f>
        <v>36.5</v>
      </c>
      <c r="H28" s="60">
        <f>H29+H30</f>
        <v>1095</v>
      </c>
      <c r="I28" s="30"/>
      <c r="J28" s="29"/>
      <c r="K28" s="29"/>
      <c r="L28" s="61"/>
      <c r="M28" s="31"/>
      <c r="N28" s="119"/>
      <c r="O28" s="120"/>
      <c r="P28" s="121"/>
      <c r="Q28" s="122"/>
      <c r="R28" s="120"/>
      <c r="S28" s="121"/>
    </row>
    <row r="29" spans="1:19" s="14" customFormat="1" ht="16.5" thickBot="1">
      <c r="A29" s="814" t="s">
        <v>357</v>
      </c>
      <c r="B29" s="815"/>
      <c r="C29" s="815"/>
      <c r="D29" s="815"/>
      <c r="E29" s="815"/>
      <c r="F29" s="879"/>
      <c r="G29" s="44">
        <f>G11+G13+G15+G17+G19+G20+G22+G24+G26</f>
        <v>32</v>
      </c>
      <c r="H29" s="173">
        <f>H11+H13+H15+H17+H19+H20+H22+H24+H26</f>
        <v>960</v>
      </c>
      <c r="I29" s="34"/>
      <c r="J29" s="33"/>
      <c r="K29" s="33"/>
      <c r="L29" s="33"/>
      <c r="M29" s="35"/>
      <c r="N29" s="119"/>
      <c r="O29" s="120"/>
      <c r="P29" s="121"/>
      <c r="Q29" s="122"/>
      <c r="R29" s="120"/>
      <c r="S29" s="121"/>
    </row>
    <row r="30" spans="1:19" s="14" customFormat="1" ht="16.5" customHeight="1" thickBot="1">
      <c r="A30" s="880" t="s">
        <v>103</v>
      </c>
      <c r="B30" s="881"/>
      <c r="C30" s="881"/>
      <c r="D30" s="881"/>
      <c r="E30" s="881"/>
      <c r="F30" s="882"/>
      <c r="G30" s="44">
        <f>G14+G18+G23+G27</f>
        <v>4.5</v>
      </c>
      <c r="H30" s="173">
        <f>H14+H18+H23+H27</f>
        <v>135</v>
      </c>
      <c r="I30" s="34">
        <f>I14+I18+I23+I27</f>
        <v>60</v>
      </c>
      <c r="J30" s="33">
        <f>J14+J18+J23+J27</f>
        <v>38</v>
      </c>
      <c r="K30" s="33"/>
      <c r="L30" s="33">
        <f>L14+L18+L23+L27</f>
        <v>22</v>
      </c>
      <c r="M30" s="35">
        <f>M14+M18+M23+M27</f>
        <v>75</v>
      </c>
      <c r="N30" s="165">
        <f>SUM(N11:N29)</f>
        <v>3</v>
      </c>
      <c r="O30" s="212"/>
      <c r="P30" s="166"/>
      <c r="Q30" s="168">
        <f>SUM(Q11:Q29)</f>
        <v>0</v>
      </c>
      <c r="R30" s="169">
        <f>SUM(R11:R29)</f>
        <v>0</v>
      </c>
      <c r="S30" s="167">
        <f>SUM(S11:S29)</f>
        <v>2</v>
      </c>
    </row>
    <row r="31" spans="1:19" s="14" customFormat="1" ht="16.5" thickBot="1">
      <c r="A31" s="846" t="s">
        <v>92</v>
      </c>
      <c r="B31" s="847"/>
      <c r="C31" s="847"/>
      <c r="D31" s="847"/>
      <c r="E31" s="847"/>
      <c r="F31" s="847"/>
      <c r="G31" s="847"/>
      <c r="H31" s="847"/>
      <c r="I31" s="847"/>
      <c r="J31" s="847"/>
      <c r="K31" s="847"/>
      <c r="L31" s="847"/>
      <c r="M31" s="847"/>
      <c r="N31" s="847"/>
      <c r="O31" s="847"/>
      <c r="P31" s="847"/>
      <c r="Q31" s="847"/>
      <c r="R31" s="847"/>
      <c r="S31" s="848"/>
    </row>
    <row r="32" spans="1:19" s="14" customFormat="1" ht="32.25" customHeight="1">
      <c r="A32" s="59" t="s">
        <v>72</v>
      </c>
      <c r="B32" s="475" t="s">
        <v>342</v>
      </c>
      <c r="C32" s="298"/>
      <c r="D32" s="128" t="s">
        <v>70</v>
      </c>
      <c r="E32" s="299"/>
      <c r="F32" s="300"/>
      <c r="G32" s="453">
        <v>3</v>
      </c>
      <c r="H32" s="132">
        <f>G32*30</f>
        <v>90</v>
      </c>
      <c r="I32" s="298"/>
      <c r="J32" s="299"/>
      <c r="K32" s="299"/>
      <c r="L32" s="299"/>
      <c r="M32" s="300"/>
      <c r="N32" s="301"/>
      <c r="O32" s="299"/>
      <c r="P32" s="302"/>
      <c r="Q32" s="298"/>
      <c r="R32" s="299"/>
      <c r="S32" s="302"/>
    </row>
    <row r="33" spans="1:19" s="14" customFormat="1" ht="15.75">
      <c r="A33" s="506" t="s">
        <v>160</v>
      </c>
      <c r="B33" s="54" t="s">
        <v>80</v>
      </c>
      <c r="C33" s="22"/>
      <c r="D33" s="23"/>
      <c r="E33" s="23"/>
      <c r="F33" s="24"/>
      <c r="G33" s="208">
        <f>G34+G35</f>
        <v>12.5</v>
      </c>
      <c r="H33" s="21">
        <f>H34+H35</f>
        <v>375</v>
      </c>
      <c r="I33" s="22"/>
      <c r="J33" s="23"/>
      <c r="K33" s="23"/>
      <c r="L33" s="23"/>
      <c r="M33" s="306"/>
      <c r="N33" s="22"/>
      <c r="O33" s="23"/>
      <c r="P33" s="24"/>
      <c r="Q33" s="41"/>
      <c r="R33" s="214"/>
      <c r="S33" s="24"/>
    </row>
    <row r="34" spans="1:19" s="14" customFormat="1" ht="15.75">
      <c r="A34" s="185"/>
      <c r="B34" s="186" t="s">
        <v>200</v>
      </c>
      <c r="C34" s="153"/>
      <c r="D34" s="145"/>
      <c r="E34" s="145"/>
      <c r="F34" s="149"/>
      <c r="G34" s="146">
        <v>6.5</v>
      </c>
      <c r="H34" s="147">
        <f>G34*30</f>
        <v>195</v>
      </c>
      <c r="I34" s="153"/>
      <c r="J34" s="145"/>
      <c r="K34" s="145"/>
      <c r="L34" s="145"/>
      <c r="M34" s="149"/>
      <c r="N34" s="144"/>
      <c r="O34" s="148"/>
      <c r="P34" s="149"/>
      <c r="Q34" s="144"/>
      <c r="R34" s="148"/>
      <c r="S34" s="149"/>
    </row>
    <row r="35" spans="1:19" s="14" customFormat="1" ht="15.75">
      <c r="A35" s="185" t="s">
        <v>214</v>
      </c>
      <c r="B35" s="28" t="s">
        <v>69</v>
      </c>
      <c r="C35" s="153">
        <v>1</v>
      </c>
      <c r="D35" s="145"/>
      <c r="E35" s="145"/>
      <c r="F35" s="149"/>
      <c r="G35" s="150">
        <v>6</v>
      </c>
      <c r="H35" s="151">
        <f>G35*30</f>
        <v>180</v>
      </c>
      <c r="I35" s="154">
        <f>J35+K35+L35</f>
        <v>90</v>
      </c>
      <c r="J35" s="152">
        <v>30</v>
      </c>
      <c r="K35" s="152"/>
      <c r="L35" s="152">
        <v>60</v>
      </c>
      <c r="M35" s="155">
        <f>H35-I35</f>
        <v>90</v>
      </c>
      <c r="N35" s="144">
        <v>6</v>
      </c>
      <c r="O35" s="148"/>
      <c r="P35" s="149"/>
      <c r="Q35" s="144"/>
      <c r="R35" s="148"/>
      <c r="S35" s="149"/>
    </row>
    <row r="36" spans="1:19" s="14" customFormat="1" ht="15.75">
      <c r="A36" s="99" t="s">
        <v>143</v>
      </c>
      <c r="B36" s="28" t="s">
        <v>360</v>
      </c>
      <c r="C36" s="100"/>
      <c r="D36" s="101"/>
      <c r="E36" s="101"/>
      <c r="F36" s="102"/>
      <c r="G36" s="36">
        <f>G37+G40</f>
        <v>7.5</v>
      </c>
      <c r="H36" s="110">
        <f>H37+H40</f>
        <v>225</v>
      </c>
      <c r="I36" s="105"/>
      <c r="J36" s="106"/>
      <c r="K36" s="106"/>
      <c r="L36" s="106"/>
      <c r="M36" s="107"/>
      <c r="N36" s="63"/>
      <c r="O36" s="108"/>
      <c r="P36" s="102"/>
      <c r="Q36" s="109"/>
      <c r="R36" s="108"/>
      <c r="S36" s="102"/>
    </row>
    <row r="37" spans="1:19" s="14" customFormat="1" ht="15.75">
      <c r="A37" s="99" t="s">
        <v>144</v>
      </c>
      <c r="B37" s="476" t="s">
        <v>215</v>
      </c>
      <c r="C37" s="100"/>
      <c r="D37" s="101"/>
      <c r="E37" s="101"/>
      <c r="F37" s="102"/>
      <c r="G37" s="36">
        <f>G38+G39</f>
        <v>5.5</v>
      </c>
      <c r="H37" s="110">
        <f>H38+H39</f>
        <v>165</v>
      </c>
      <c r="I37" s="105"/>
      <c r="J37" s="106"/>
      <c r="K37" s="106"/>
      <c r="L37" s="106"/>
      <c r="M37" s="107"/>
      <c r="N37" s="63"/>
      <c r="O37" s="108"/>
      <c r="P37" s="102"/>
      <c r="Q37" s="109"/>
      <c r="R37" s="108"/>
      <c r="S37" s="102"/>
    </row>
    <row r="38" spans="1:19" s="14" customFormat="1" ht="15.75">
      <c r="A38" s="99"/>
      <c r="B38" s="186" t="s">
        <v>200</v>
      </c>
      <c r="C38" s="100"/>
      <c r="D38" s="101"/>
      <c r="E38" s="101"/>
      <c r="F38" s="102"/>
      <c r="G38" s="36">
        <v>2.5</v>
      </c>
      <c r="H38" s="110">
        <f>G38*30</f>
        <v>75</v>
      </c>
      <c r="I38" s="109"/>
      <c r="J38" s="101"/>
      <c r="K38" s="101"/>
      <c r="L38" s="101"/>
      <c r="M38" s="102"/>
      <c r="N38" s="63"/>
      <c r="O38" s="108"/>
      <c r="P38" s="102"/>
      <c r="Q38" s="109"/>
      <c r="R38" s="108"/>
      <c r="S38" s="102"/>
    </row>
    <row r="39" spans="1:19" s="14" customFormat="1" ht="15.75">
      <c r="A39" s="99" t="s">
        <v>225</v>
      </c>
      <c r="B39" s="28" t="s">
        <v>69</v>
      </c>
      <c r="C39" s="100" t="s">
        <v>171</v>
      </c>
      <c r="D39" s="101"/>
      <c r="E39" s="101"/>
      <c r="F39" s="102"/>
      <c r="G39" s="103">
        <v>3</v>
      </c>
      <c r="H39" s="104">
        <f>G39*30</f>
        <v>90</v>
      </c>
      <c r="I39" s="105">
        <f>J39+K39+L39</f>
        <v>54</v>
      </c>
      <c r="J39" s="106">
        <v>36</v>
      </c>
      <c r="K39" s="106">
        <v>9</v>
      </c>
      <c r="L39" s="106">
        <v>9</v>
      </c>
      <c r="M39" s="107">
        <f>H39-I39</f>
        <v>36</v>
      </c>
      <c r="N39" s="63"/>
      <c r="O39" s="108"/>
      <c r="P39" s="102">
        <v>6</v>
      </c>
      <c r="Q39" s="109"/>
      <c r="R39" s="108"/>
      <c r="S39" s="102"/>
    </row>
    <row r="40" spans="1:19" s="14" customFormat="1" ht="15.75">
      <c r="A40" s="99" t="s">
        <v>159</v>
      </c>
      <c r="B40" s="28" t="s">
        <v>226</v>
      </c>
      <c r="C40" s="100"/>
      <c r="D40" s="101"/>
      <c r="E40" s="101">
        <v>3</v>
      </c>
      <c r="F40" s="102"/>
      <c r="G40" s="103">
        <v>2</v>
      </c>
      <c r="H40" s="104">
        <f>G40*30</f>
        <v>60</v>
      </c>
      <c r="I40" s="105">
        <f>J40+K40+L40</f>
        <v>30</v>
      </c>
      <c r="J40" s="106"/>
      <c r="K40" s="106"/>
      <c r="L40" s="106">
        <v>30</v>
      </c>
      <c r="M40" s="107">
        <f>H40-I40</f>
        <v>30</v>
      </c>
      <c r="N40" s="63"/>
      <c r="O40" s="108"/>
      <c r="P40" s="102"/>
      <c r="Q40" s="109">
        <v>2</v>
      </c>
      <c r="R40" s="108"/>
      <c r="S40" s="102"/>
    </row>
    <row r="41" spans="1:19" s="14" customFormat="1" ht="31.5">
      <c r="A41" s="99" t="s">
        <v>64</v>
      </c>
      <c r="B41" s="28" t="s">
        <v>361</v>
      </c>
      <c r="C41" s="100"/>
      <c r="D41" s="101"/>
      <c r="E41" s="101"/>
      <c r="F41" s="102"/>
      <c r="G41" s="36">
        <f>G42+G43</f>
        <v>3</v>
      </c>
      <c r="H41" s="110">
        <f>H42+H43</f>
        <v>90</v>
      </c>
      <c r="I41" s="109"/>
      <c r="J41" s="101"/>
      <c r="K41" s="101"/>
      <c r="L41" s="101"/>
      <c r="M41" s="102"/>
      <c r="N41" s="182"/>
      <c r="O41" s="213"/>
      <c r="P41" s="107"/>
      <c r="Q41" s="105"/>
      <c r="R41" s="108"/>
      <c r="S41" s="107"/>
    </row>
    <row r="42" spans="1:19" s="14" customFormat="1" ht="15.75">
      <c r="A42" s="99"/>
      <c r="B42" s="186" t="s">
        <v>200</v>
      </c>
      <c r="C42" s="100"/>
      <c r="D42" s="101"/>
      <c r="E42" s="101"/>
      <c r="F42" s="102"/>
      <c r="G42" s="36">
        <v>2</v>
      </c>
      <c r="H42" s="110">
        <f>G42*30</f>
        <v>60</v>
      </c>
      <c r="I42" s="105"/>
      <c r="J42" s="106"/>
      <c r="K42" s="106"/>
      <c r="L42" s="106"/>
      <c r="M42" s="107"/>
      <c r="N42" s="182"/>
      <c r="O42" s="213"/>
      <c r="P42" s="107"/>
      <c r="Q42" s="105"/>
      <c r="R42" s="108"/>
      <c r="S42" s="107"/>
    </row>
    <row r="43" spans="1:19" s="14" customFormat="1" ht="15.75">
      <c r="A43" s="99" t="s">
        <v>191</v>
      </c>
      <c r="B43" s="28" t="s">
        <v>69</v>
      </c>
      <c r="C43" s="100"/>
      <c r="D43" s="101" t="s">
        <v>46</v>
      </c>
      <c r="E43" s="101"/>
      <c r="F43" s="102"/>
      <c r="G43" s="103">
        <v>1</v>
      </c>
      <c r="H43" s="104">
        <f>G43*30</f>
        <v>30</v>
      </c>
      <c r="I43" s="105">
        <f>J43+K43+L43</f>
        <v>16</v>
      </c>
      <c r="J43" s="106">
        <v>8</v>
      </c>
      <c r="K43" s="106">
        <v>4</v>
      </c>
      <c r="L43" s="106">
        <v>4</v>
      </c>
      <c r="M43" s="107">
        <f>H43-I43</f>
        <v>14</v>
      </c>
      <c r="N43" s="182"/>
      <c r="O43" s="213"/>
      <c r="P43" s="107"/>
      <c r="Q43" s="105"/>
      <c r="R43" s="108"/>
      <c r="S43" s="102">
        <v>2</v>
      </c>
    </row>
    <row r="44" spans="1:19" s="14" customFormat="1" ht="31.5">
      <c r="A44" s="99" t="s">
        <v>161</v>
      </c>
      <c r="B44" s="28" t="s">
        <v>81</v>
      </c>
      <c r="C44" s="100"/>
      <c r="D44" s="101"/>
      <c r="E44" s="101"/>
      <c r="F44" s="102"/>
      <c r="G44" s="36">
        <f>G45+G46+G47</f>
        <v>7.5</v>
      </c>
      <c r="H44" s="110">
        <f>H45+H46+H47</f>
        <v>225</v>
      </c>
      <c r="I44" s="105"/>
      <c r="J44" s="106"/>
      <c r="K44" s="106"/>
      <c r="L44" s="106"/>
      <c r="M44" s="107"/>
      <c r="N44" s="63"/>
      <c r="O44" s="108"/>
      <c r="P44" s="102"/>
      <c r="Q44" s="109"/>
      <c r="R44" s="108"/>
      <c r="S44" s="102"/>
    </row>
    <row r="45" spans="1:19" s="14" customFormat="1" ht="15.75">
      <c r="A45" s="99"/>
      <c r="B45" s="186" t="s">
        <v>200</v>
      </c>
      <c r="C45" s="100"/>
      <c r="D45" s="101"/>
      <c r="E45" s="101"/>
      <c r="F45" s="102"/>
      <c r="G45" s="36">
        <v>4</v>
      </c>
      <c r="H45" s="110">
        <f aca="true" t="shared" si="0" ref="H45:H51">G45*30</f>
        <v>120</v>
      </c>
      <c r="I45" s="105"/>
      <c r="J45" s="106"/>
      <c r="K45" s="106"/>
      <c r="L45" s="106"/>
      <c r="M45" s="107"/>
      <c r="N45" s="63"/>
      <c r="O45" s="108"/>
      <c r="P45" s="102"/>
      <c r="Q45" s="109"/>
      <c r="R45" s="108"/>
      <c r="S45" s="102"/>
    </row>
    <row r="46" spans="1:19" s="14" customFormat="1" ht="15.75">
      <c r="A46" s="99" t="s">
        <v>162</v>
      </c>
      <c r="B46" s="28" t="s">
        <v>69</v>
      </c>
      <c r="C46" s="100"/>
      <c r="D46" s="101"/>
      <c r="E46" s="101"/>
      <c r="F46" s="102"/>
      <c r="G46" s="103">
        <v>2</v>
      </c>
      <c r="H46" s="104">
        <f t="shared" si="0"/>
        <v>60</v>
      </c>
      <c r="I46" s="105">
        <f>J46+K46+L46</f>
        <v>36</v>
      </c>
      <c r="J46" s="106">
        <v>27</v>
      </c>
      <c r="K46" s="106">
        <v>9</v>
      </c>
      <c r="L46" s="106"/>
      <c r="M46" s="107">
        <f>H46-I46</f>
        <v>24</v>
      </c>
      <c r="N46" s="63"/>
      <c r="O46" s="108">
        <v>4</v>
      </c>
      <c r="P46" s="102"/>
      <c r="Q46" s="109"/>
      <c r="R46" s="108"/>
      <c r="S46" s="102"/>
    </row>
    <row r="47" spans="1:19" s="14" customFormat="1" ht="15.75">
      <c r="A47" s="99" t="s">
        <v>163</v>
      </c>
      <c r="B47" s="28" t="s">
        <v>69</v>
      </c>
      <c r="C47" s="100"/>
      <c r="D47" s="101" t="s">
        <v>171</v>
      </c>
      <c r="E47" s="101"/>
      <c r="F47" s="102"/>
      <c r="G47" s="103">
        <v>1.5</v>
      </c>
      <c r="H47" s="104">
        <f t="shared" si="0"/>
        <v>45</v>
      </c>
      <c r="I47" s="105">
        <f>J47+K47+L47</f>
        <v>27</v>
      </c>
      <c r="J47" s="106">
        <v>18</v>
      </c>
      <c r="K47" s="106">
        <v>9</v>
      </c>
      <c r="L47" s="106"/>
      <c r="M47" s="107">
        <f>H47-I47</f>
        <v>18</v>
      </c>
      <c r="N47" s="63"/>
      <c r="O47" s="108"/>
      <c r="P47" s="102">
        <v>3</v>
      </c>
      <c r="Q47" s="109"/>
      <c r="R47" s="108"/>
      <c r="S47" s="102"/>
    </row>
    <row r="48" spans="1:19" s="14" customFormat="1" ht="31.5">
      <c r="A48" s="99" t="s">
        <v>94</v>
      </c>
      <c r="B48" s="28" t="s">
        <v>352</v>
      </c>
      <c r="C48" s="100"/>
      <c r="D48" s="101" t="s">
        <v>70</v>
      </c>
      <c r="E48" s="101"/>
      <c r="F48" s="102"/>
      <c r="G48" s="36">
        <v>3</v>
      </c>
      <c r="H48" s="110">
        <f t="shared" si="0"/>
        <v>90</v>
      </c>
      <c r="I48" s="105"/>
      <c r="J48" s="106"/>
      <c r="K48" s="106"/>
      <c r="L48" s="106"/>
      <c r="M48" s="107"/>
      <c r="N48" s="63"/>
      <c r="O48" s="108"/>
      <c r="P48" s="102"/>
      <c r="Q48" s="109"/>
      <c r="R48" s="108"/>
      <c r="S48" s="102"/>
    </row>
    <row r="49" spans="1:19" s="14" customFormat="1" ht="31.5">
      <c r="A49" s="99" t="s">
        <v>95</v>
      </c>
      <c r="B49" s="28" t="s">
        <v>353</v>
      </c>
      <c r="C49" s="100"/>
      <c r="D49" s="101" t="s">
        <v>70</v>
      </c>
      <c r="E49" s="101"/>
      <c r="F49" s="102"/>
      <c r="G49" s="36">
        <v>9</v>
      </c>
      <c r="H49" s="110">
        <f t="shared" si="0"/>
        <v>270</v>
      </c>
      <c r="I49" s="105"/>
      <c r="J49" s="106"/>
      <c r="K49" s="101"/>
      <c r="L49" s="106"/>
      <c r="M49" s="107"/>
      <c r="N49" s="63"/>
      <c r="O49" s="108"/>
      <c r="P49" s="102"/>
      <c r="Q49" s="109"/>
      <c r="R49" s="108"/>
      <c r="S49" s="102"/>
    </row>
    <row r="50" spans="1:19" s="14" customFormat="1" ht="31.5">
      <c r="A50" s="99" t="s">
        <v>135</v>
      </c>
      <c r="B50" s="28" t="s">
        <v>362</v>
      </c>
      <c r="C50" s="100"/>
      <c r="D50" s="101"/>
      <c r="E50" s="101"/>
      <c r="F50" s="102"/>
      <c r="G50" s="36">
        <f>G51+G52</f>
        <v>4</v>
      </c>
      <c r="H50" s="110">
        <f>H51+H52</f>
        <v>120</v>
      </c>
      <c r="I50" s="105"/>
      <c r="J50" s="106"/>
      <c r="K50" s="106"/>
      <c r="L50" s="106"/>
      <c r="M50" s="107"/>
      <c r="N50" s="63"/>
      <c r="O50" s="108"/>
      <c r="P50" s="102"/>
      <c r="Q50" s="109"/>
      <c r="R50" s="108"/>
      <c r="S50" s="102"/>
    </row>
    <row r="51" spans="1:19" s="14" customFormat="1" ht="15.75">
      <c r="A51" s="99"/>
      <c r="B51" s="186" t="s">
        <v>200</v>
      </c>
      <c r="C51" s="100"/>
      <c r="D51" s="101"/>
      <c r="E51" s="101"/>
      <c r="F51" s="102"/>
      <c r="G51" s="36">
        <v>2.5</v>
      </c>
      <c r="H51" s="110">
        <f t="shared" si="0"/>
        <v>75</v>
      </c>
      <c r="I51" s="105"/>
      <c r="J51" s="106"/>
      <c r="K51" s="106"/>
      <c r="L51" s="106"/>
      <c r="M51" s="107"/>
      <c r="N51" s="63"/>
      <c r="O51" s="108"/>
      <c r="P51" s="102"/>
      <c r="Q51" s="109"/>
      <c r="R51" s="108"/>
      <c r="S51" s="102"/>
    </row>
    <row r="52" spans="1:19" s="14" customFormat="1" ht="15.75">
      <c r="A52" s="99" t="s">
        <v>358</v>
      </c>
      <c r="B52" s="28" t="s">
        <v>69</v>
      </c>
      <c r="C52" s="100"/>
      <c r="D52" s="101" t="s">
        <v>171</v>
      </c>
      <c r="E52" s="101"/>
      <c r="F52" s="102"/>
      <c r="G52" s="103">
        <v>1.5</v>
      </c>
      <c r="H52" s="104">
        <f>G52*30</f>
        <v>45</v>
      </c>
      <c r="I52" s="105">
        <f>J52+K52+L52</f>
        <v>27</v>
      </c>
      <c r="J52" s="106">
        <v>18</v>
      </c>
      <c r="K52" s="106">
        <v>9</v>
      </c>
      <c r="L52" s="106"/>
      <c r="M52" s="107">
        <f>H52-I52</f>
        <v>18</v>
      </c>
      <c r="N52" s="63"/>
      <c r="O52" s="108"/>
      <c r="P52" s="102">
        <v>3</v>
      </c>
      <c r="Q52" s="109"/>
      <c r="R52" s="108"/>
      <c r="S52" s="102"/>
    </row>
    <row r="53" spans="1:19" s="14" customFormat="1" ht="15.75">
      <c r="A53" s="99" t="s">
        <v>96</v>
      </c>
      <c r="B53" s="28" t="s">
        <v>192</v>
      </c>
      <c r="C53" s="100"/>
      <c r="D53" s="101"/>
      <c r="E53" s="101"/>
      <c r="F53" s="102"/>
      <c r="G53" s="36">
        <f>G54+G55+G56</f>
        <v>7.5</v>
      </c>
      <c r="H53" s="110">
        <f>H54+H55+H56</f>
        <v>225</v>
      </c>
      <c r="I53" s="105"/>
      <c r="J53" s="106"/>
      <c r="K53" s="106"/>
      <c r="L53" s="106"/>
      <c r="M53" s="107"/>
      <c r="N53" s="63"/>
      <c r="O53" s="108"/>
      <c r="P53" s="102"/>
      <c r="Q53" s="109"/>
      <c r="R53" s="108"/>
      <c r="S53" s="102"/>
    </row>
    <row r="54" spans="1:19" s="14" customFormat="1" ht="15.75">
      <c r="A54" s="99"/>
      <c r="B54" s="186" t="s">
        <v>200</v>
      </c>
      <c r="C54" s="100"/>
      <c r="D54" s="101"/>
      <c r="E54" s="101"/>
      <c r="F54" s="102"/>
      <c r="G54" s="36">
        <v>4.5</v>
      </c>
      <c r="H54" s="110">
        <f>G54*30</f>
        <v>135</v>
      </c>
      <c r="I54" s="105"/>
      <c r="J54" s="106"/>
      <c r="K54" s="106"/>
      <c r="L54" s="106"/>
      <c r="M54" s="107"/>
      <c r="N54" s="63"/>
      <c r="O54" s="108"/>
      <c r="P54" s="102"/>
      <c r="Q54" s="109"/>
      <c r="R54" s="108"/>
      <c r="S54" s="102"/>
    </row>
    <row r="55" spans="1:19" s="14" customFormat="1" ht="15.75">
      <c r="A55" s="99" t="s">
        <v>154</v>
      </c>
      <c r="B55" s="28" t="s">
        <v>69</v>
      </c>
      <c r="C55" s="100"/>
      <c r="D55" s="101"/>
      <c r="E55" s="101"/>
      <c r="F55" s="102"/>
      <c r="G55" s="103">
        <v>1.5</v>
      </c>
      <c r="H55" s="104">
        <f>G55*30</f>
        <v>45</v>
      </c>
      <c r="I55" s="105">
        <f>J55+K55+L55</f>
        <v>27</v>
      </c>
      <c r="J55" s="106">
        <v>18</v>
      </c>
      <c r="K55" s="106"/>
      <c r="L55" s="106">
        <v>9</v>
      </c>
      <c r="M55" s="107">
        <f>H55-I55</f>
        <v>18</v>
      </c>
      <c r="N55" s="63"/>
      <c r="O55" s="108">
        <v>3</v>
      </c>
      <c r="P55" s="102"/>
      <c r="Q55" s="109"/>
      <c r="R55" s="108"/>
      <c r="S55" s="102"/>
    </row>
    <row r="56" spans="1:19" s="14" customFormat="1" ht="15.75">
      <c r="A56" s="241" t="s">
        <v>164</v>
      </c>
      <c r="B56" s="192" t="s">
        <v>69</v>
      </c>
      <c r="C56" s="205" t="s">
        <v>171</v>
      </c>
      <c r="D56" s="194"/>
      <c r="E56" s="194"/>
      <c r="F56" s="161"/>
      <c r="G56" s="206">
        <v>1.5</v>
      </c>
      <c r="H56" s="104">
        <f>G56*30</f>
        <v>45</v>
      </c>
      <c r="I56" s="207">
        <f>J56+K56+L56</f>
        <v>27</v>
      </c>
      <c r="J56" s="157">
        <v>18</v>
      </c>
      <c r="K56" s="157"/>
      <c r="L56" s="157">
        <v>9</v>
      </c>
      <c r="M56" s="107">
        <f>H56-I56</f>
        <v>18</v>
      </c>
      <c r="N56" s="159"/>
      <c r="O56" s="160"/>
      <c r="P56" s="161">
        <v>3</v>
      </c>
      <c r="Q56" s="171"/>
      <c r="R56" s="160"/>
      <c r="S56" s="161"/>
    </row>
    <row r="57" spans="1:19" s="14" customFormat="1" ht="47.25">
      <c r="A57" s="53" t="s">
        <v>97</v>
      </c>
      <c r="B57" s="54" t="s">
        <v>169</v>
      </c>
      <c r="C57" s="22"/>
      <c r="D57" s="23"/>
      <c r="E57" s="23"/>
      <c r="F57" s="24"/>
      <c r="G57" s="208">
        <f>G58+G59</f>
        <v>3</v>
      </c>
      <c r="H57" s="21">
        <f>H58+H59</f>
        <v>90</v>
      </c>
      <c r="I57" s="25"/>
      <c r="J57" s="39"/>
      <c r="K57" s="39"/>
      <c r="L57" s="39"/>
      <c r="M57" s="26"/>
      <c r="N57" s="41"/>
      <c r="O57" s="214"/>
      <c r="P57" s="24"/>
      <c r="Q57" s="41"/>
      <c r="R57" s="23"/>
      <c r="S57" s="24"/>
    </row>
    <row r="58" spans="1:19" s="14" customFormat="1" ht="15.75">
      <c r="A58" s="185"/>
      <c r="B58" s="186" t="s">
        <v>200</v>
      </c>
      <c r="C58" s="153"/>
      <c r="D58" s="145"/>
      <c r="E58" s="145"/>
      <c r="F58" s="149"/>
      <c r="G58" s="146">
        <v>1.5</v>
      </c>
      <c r="H58" s="147">
        <f>G58*30</f>
        <v>45</v>
      </c>
      <c r="I58" s="154"/>
      <c r="J58" s="152"/>
      <c r="K58" s="152"/>
      <c r="L58" s="152"/>
      <c r="M58" s="155"/>
      <c r="N58" s="144"/>
      <c r="O58" s="148"/>
      <c r="P58" s="149"/>
      <c r="Q58" s="144"/>
      <c r="R58" s="148"/>
      <c r="S58" s="149"/>
    </row>
    <row r="59" spans="1:19" s="14" customFormat="1" ht="15.75">
      <c r="A59" s="185" t="s">
        <v>165</v>
      </c>
      <c r="B59" s="28" t="s">
        <v>69</v>
      </c>
      <c r="C59" s="153"/>
      <c r="D59" s="145">
        <v>1</v>
      </c>
      <c r="E59" s="145"/>
      <c r="F59" s="149"/>
      <c r="G59" s="150">
        <v>1.5</v>
      </c>
      <c r="H59" s="151">
        <f>G59*30</f>
        <v>45</v>
      </c>
      <c r="I59" s="154">
        <f>J59+K59+L59</f>
        <v>30</v>
      </c>
      <c r="J59" s="152">
        <v>15</v>
      </c>
      <c r="K59" s="152">
        <v>15</v>
      </c>
      <c r="L59" s="152"/>
      <c r="M59" s="155">
        <f>H59-I59</f>
        <v>15</v>
      </c>
      <c r="N59" s="144">
        <v>2</v>
      </c>
      <c r="O59" s="148"/>
      <c r="P59" s="149"/>
      <c r="Q59" s="144"/>
      <c r="R59" s="148"/>
      <c r="S59" s="149"/>
    </row>
    <row r="60" spans="1:19" s="14" customFormat="1" ht="15.75">
      <c r="A60" s="99" t="s">
        <v>98</v>
      </c>
      <c r="B60" s="28" t="s">
        <v>156</v>
      </c>
      <c r="C60" s="100"/>
      <c r="D60" s="101"/>
      <c r="E60" s="101"/>
      <c r="F60" s="102"/>
      <c r="G60" s="36">
        <f>G61+G62</f>
        <v>3</v>
      </c>
      <c r="H60" s="110">
        <f>H61+H62</f>
        <v>90</v>
      </c>
      <c r="I60" s="105"/>
      <c r="J60" s="106"/>
      <c r="K60" s="106"/>
      <c r="L60" s="106"/>
      <c r="M60" s="107"/>
      <c r="N60" s="63"/>
      <c r="O60" s="108"/>
      <c r="P60" s="102"/>
      <c r="Q60" s="109"/>
      <c r="R60" s="108"/>
      <c r="S60" s="102"/>
    </row>
    <row r="61" spans="1:19" s="14" customFormat="1" ht="15.75">
      <c r="A61" s="99"/>
      <c r="B61" s="186" t="s">
        <v>200</v>
      </c>
      <c r="C61" s="100"/>
      <c r="D61" s="101"/>
      <c r="E61" s="101"/>
      <c r="F61" s="102"/>
      <c r="G61" s="36">
        <v>1.5</v>
      </c>
      <c r="H61" s="110">
        <f>G61*30</f>
        <v>45</v>
      </c>
      <c r="I61" s="109"/>
      <c r="J61" s="101"/>
      <c r="K61" s="101"/>
      <c r="L61" s="101"/>
      <c r="M61" s="102"/>
      <c r="N61" s="63"/>
      <c r="O61" s="108"/>
      <c r="P61" s="102"/>
      <c r="Q61" s="109"/>
      <c r="R61" s="108"/>
      <c r="S61" s="102"/>
    </row>
    <row r="62" spans="1:19" s="14" customFormat="1" ht="15.75">
      <c r="A62" s="99" t="s">
        <v>141</v>
      </c>
      <c r="B62" s="28" t="s">
        <v>69</v>
      </c>
      <c r="C62" s="100" t="s">
        <v>45</v>
      </c>
      <c r="D62" s="101"/>
      <c r="E62" s="101"/>
      <c r="F62" s="102"/>
      <c r="G62" s="103">
        <v>1.5</v>
      </c>
      <c r="H62" s="104">
        <f>G62*30</f>
        <v>45</v>
      </c>
      <c r="I62" s="105">
        <f>J62+K62+L62</f>
        <v>18</v>
      </c>
      <c r="J62" s="106">
        <v>9</v>
      </c>
      <c r="K62" s="106">
        <v>9</v>
      </c>
      <c r="L62" s="106"/>
      <c r="M62" s="107">
        <f>H62-I62</f>
        <v>27</v>
      </c>
      <c r="N62" s="63"/>
      <c r="O62" s="108"/>
      <c r="P62" s="102"/>
      <c r="Q62" s="109"/>
      <c r="R62" s="108">
        <v>2</v>
      </c>
      <c r="S62" s="102"/>
    </row>
    <row r="63" spans="1:19" s="14" customFormat="1" ht="15.75">
      <c r="A63" s="99" t="s">
        <v>99</v>
      </c>
      <c r="B63" s="28" t="s">
        <v>363</v>
      </c>
      <c r="C63" s="100"/>
      <c r="D63" s="101"/>
      <c r="E63" s="101"/>
      <c r="F63" s="118"/>
      <c r="G63" s="55">
        <f>G64+G65</f>
        <v>3</v>
      </c>
      <c r="H63" s="227">
        <f>H64+H65</f>
        <v>90</v>
      </c>
      <c r="I63" s="182"/>
      <c r="J63" s="106"/>
      <c r="K63" s="106"/>
      <c r="L63" s="106"/>
      <c r="M63" s="164"/>
      <c r="N63" s="109"/>
      <c r="O63" s="101"/>
      <c r="P63" s="102"/>
      <c r="Q63" s="63"/>
      <c r="R63" s="108"/>
      <c r="S63" s="102"/>
    </row>
    <row r="64" spans="1:19" s="14" customFormat="1" ht="15.75">
      <c r="A64" s="99"/>
      <c r="B64" s="186" t="s">
        <v>200</v>
      </c>
      <c r="C64" s="162"/>
      <c r="D64" s="101"/>
      <c r="E64" s="101"/>
      <c r="F64" s="118"/>
      <c r="G64" s="55">
        <v>2</v>
      </c>
      <c r="H64" s="227">
        <f>G64*30</f>
        <v>60</v>
      </c>
      <c r="I64" s="182"/>
      <c r="J64" s="106"/>
      <c r="K64" s="106"/>
      <c r="L64" s="106"/>
      <c r="M64" s="164"/>
      <c r="N64" s="109"/>
      <c r="O64" s="101"/>
      <c r="P64" s="102"/>
      <c r="Q64" s="63"/>
      <c r="R64" s="108"/>
      <c r="S64" s="102"/>
    </row>
    <row r="65" spans="1:19" s="14" customFormat="1" ht="15.75">
      <c r="A65" s="99" t="s">
        <v>356</v>
      </c>
      <c r="B65" s="28" t="s">
        <v>69</v>
      </c>
      <c r="C65" s="162"/>
      <c r="D65" s="101">
        <v>3</v>
      </c>
      <c r="E65" s="101"/>
      <c r="F65" s="118"/>
      <c r="G65" s="56">
        <v>1</v>
      </c>
      <c r="H65" s="479">
        <f>G65*30</f>
        <v>30</v>
      </c>
      <c r="I65" s="182">
        <f>J65+K65+L65</f>
        <v>15</v>
      </c>
      <c r="J65" s="106">
        <v>15</v>
      </c>
      <c r="K65" s="106"/>
      <c r="L65" s="106"/>
      <c r="M65" s="478">
        <f>H65-I65</f>
        <v>15</v>
      </c>
      <c r="N65" s="109"/>
      <c r="O65" s="101"/>
      <c r="P65" s="102"/>
      <c r="Q65" s="63">
        <v>1</v>
      </c>
      <c r="R65" s="108"/>
      <c r="S65" s="102"/>
    </row>
    <row r="66" spans="1:19" s="14" customFormat="1" ht="31.5">
      <c r="A66" s="242" t="s">
        <v>166</v>
      </c>
      <c r="B66" s="28" t="s">
        <v>174</v>
      </c>
      <c r="C66" s="225"/>
      <c r="D66" s="203"/>
      <c r="E66" s="203"/>
      <c r="F66" s="217"/>
      <c r="G66" s="55">
        <f>G67+G68</f>
        <v>3</v>
      </c>
      <c r="H66" s="234">
        <f>H67+H68</f>
        <v>90</v>
      </c>
      <c r="I66" s="229"/>
      <c r="J66" s="230"/>
      <c r="K66" s="230"/>
      <c r="L66" s="230"/>
      <c r="M66" s="231"/>
      <c r="N66" s="202"/>
      <c r="O66" s="203"/>
      <c r="P66" s="204"/>
      <c r="Q66" s="225"/>
      <c r="R66" s="232"/>
      <c r="S66" s="204"/>
    </row>
    <row r="67" spans="1:19" s="14" customFormat="1" ht="15.75">
      <c r="A67" s="242"/>
      <c r="B67" s="186" t="s">
        <v>200</v>
      </c>
      <c r="C67" s="225"/>
      <c r="D67" s="203"/>
      <c r="E67" s="203"/>
      <c r="F67" s="217"/>
      <c r="G67" s="55">
        <v>2</v>
      </c>
      <c r="H67" s="234">
        <f>G67*30</f>
        <v>60</v>
      </c>
      <c r="I67" s="229"/>
      <c r="J67" s="230"/>
      <c r="K67" s="230"/>
      <c r="L67" s="230"/>
      <c r="M67" s="231"/>
      <c r="N67" s="202"/>
      <c r="O67" s="203"/>
      <c r="P67" s="204"/>
      <c r="Q67" s="225"/>
      <c r="R67" s="232"/>
      <c r="S67" s="204"/>
    </row>
    <row r="68" spans="1:19" s="14" customFormat="1" ht="15.75">
      <c r="A68" s="242" t="s">
        <v>167</v>
      </c>
      <c r="B68" s="28" t="s">
        <v>69</v>
      </c>
      <c r="C68" s="225"/>
      <c r="D68" s="224" t="s">
        <v>45</v>
      </c>
      <c r="E68" s="203"/>
      <c r="F68" s="217"/>
      <c r="G68" s="56">
        <v>1</v>
      </c>
      <c r="H68" s="228">
        <f>G68*30</f>
        <v>30</v>
      </c>
      <c r="I68" s="229">
        <f>J68+K68+L68</f>
        <v>18</v>
      </c>
      <c r="J68" s="230">
        <v>9</v>
      </c>
      <c r="K68" s="230"/>
      <c r="L68" s="230">
        <v>9</v>
      </c>
      <c r="M68" s="231">
        <f>H68-I68</f>
        <v>12</v>
      </c>
      <c r="N68" s="202"/>
      <c r="O68" s="203"/>
      <c r="P68" s="204"/>
      <c r="Q68" s="225"/>
      <c r="R68" s="233">
        <v>2</v>
      </c>
      <c r="S68" s="204"/>
    </row>
    <row r="69" spans="1:19" s="14" customFormat="1" ht="15.75">
      <c r="A69" s="242" t="s">
        <v>142</v>
      </c>
      <c r="B69" s="28" t="s">
        <v>114</v>
      </c>
      <c r="C69" s="225"/>
      <c r="D69" s="224"/>
      <c r="E69" s="203"/>
      <c r="F69" s="217"/>
      <c r="G69" s="55">
        <f>G70+G71+G72</f>
        <v>6</v>
      </c>
      <c r="H69" s="234">
        <f>H70+H71+H72</f>
        <v>180</v>
      </c>
      <c r="I69" s="229"/>
      <c r="J69" s="230"/>
      <c r="K69" s="230"/>
      <c r="L69" s="230"/>
      <c r="M69" s="231"/>
      <c r="N69" s="202"/>
      <c r="O69" s="203"/>
      <c r="P69" s="204"/>
      <c r="Q69" s="225"/>
      <c r="R69" s="233"/>
      <c r="S69" s="204"/>
    </row>
    <row r="70" spans="1:19" s="14" customFormat="1" ht="15.75">
      <c r="A70" s="242"/>
      <c r="B70" s="186" t="s">
        <v>200</v>
      </c>
      <c r="C70" s="225"/>
      <c r="D70" s="224"/>
      <c r="E70" s="203"/>
      <c r="F70" s="217"/>
      <c r="G70" s="55">
        <v>3.5</v>
      </c>
      <c r="H70" s="234">
        <f>G70*30</f>
        <v>105</v>
      </c>
      <c r="I70" s="229"/>
      <c r="J70" s="230"/>
      <c r="K70" s="230"/>
      <c r="L70" s="230"/>
      <c r="M70" s="231"/>
      <c r="N70" s="202"/>
      <c r="O70" s="203"/>
      <c r="P70" s="204"/>
      <c r="Q70" s="225"/>
      <c r="R70" s="233"/>
      <c r="S70" s="204"/>
    </row>
    <row r="71" spans="1:19" s="14" customFormat="1" ht="15.75">
      <c r="A71" s="242" t="s">
        <v>175</v>
      </c>
      <c r="B71" s="28" t="s">
        <v>69</v>
      </c>
      <c r="C71" s="225"/>
      <c r="D71" s="224"/>
      <c r="E71" s="203"/>
      <c r="F71" s="217"/>
      <c r="G71" s="56">
        <v>1.5</v>
      </c>
      <c r="H71" s="228">
        <f>G71*30</f>
        <v>45</v>
      </c>
      <c r="I71" s="229">
        <f>J71+K71+L71</f>
        <v>27</v>
      </c>
      <c r="J71" s="230">
        <v>18</v>
      </c>
      <c r="K71" s="230">
        <v>9</v>
      </c>
      <c r="L71" s="230"/>
      <c r="M71" s="231">
        <f>H71-I71</f>
        <v>18</v>
      </c>
      <c r="N71" s="202"/>
      <c r="O71" s="224">
        <v>3</v>
      </c>
      <c r="P71" s="204"/>
      <c r="Q71" s="225"/>
      <c r="R71" s="233"/>
      <c r="S71" s="204"/>
    </row>
    <row r="72" spans="1:19" s="14" customFormat="1" ht="15.75">
      <c r="A72" s="242" t="s">
        <v>359</v>
      </c>
      <c r="B72" s="28" t="s">
        <v>69</v>
      </c>
      <c r="C72" s="225" t="s">
        <v>171</v>
      </c>
      <c r="D72" s="224"/>
      <c r="E72" s="203"/>
      <c r="F72" s="217"/>
      <c r="G72" s="56">
        <v>1</v>
      </c>
      <c r="H72" s="228">
        <f>G72*30</f>
        <v>30</v>
      </c>
      <c r="I72" s="229">
        <f>J72+K72+L72</f>
        <v>18</v>
      </c>
      <c r="J72" s="230">
        <v>9</v>
      </c>
      <c r="K72" s="230">
        <v>9</v>
      </c>
      <c r="L72" s="230"/>
      <c r="M72" s="231">
        <f>H72-I72</f>
        <v>12</v>
      </c>
      <c r="N72" s="202"/>
      <c r="O72" s="203"/>
      <c r="P72" s="467">
        <v>2</v>
      </c>
      <c r="Q72" s="225"/>
      <c r="R72" s="233"/>
      <c r="S72" s="204"/>
    </row>
    <row r="73" spans="1:19" s="14" customFormat="1" ht="31.5">
      <c r="A73" s="242" t="s">
        <v>153</v>
      </c>
      <c r="B73" s="28" t="s">
        <v>364</v>
      </c>
      <c r="C73" s="225"/>
      <c r="D73" s="224"/>
      <c r="E73" s="203"/>
      <c r="F73" s="217"/>
      <c r="G73" s="55">
        <f>G74+G75</f>
        <v>3</v>
      </c>
      <c r="H73" s="234">
        <f>H74+H75</f>
        <v>90</v>
      </c>
      <c r="I73" s="229"/>
      <c r="J73" s="230"/>
      <c r="K73" s="230"/>
      <c r="L73" s="230"/>
      <c r="M73" s="231"/>
      <c r="N73" s="202"/>
      <c r="O73" s="203"/>
      <c r="P73" s="204"/>
      <c r="Q73" s="225"/>
      <c r="R73" s="233"/>
      <c r="S73" s="204"/>
    </row>
    <row r="74" spans="1:19" s="14" customFormat="1" ht="15.75">
      <c r="A74" s="242"/>
      <c r="B74" s="186" t="s">
        <v>200</v>
      </c>
      <c r="C74" s="225"/>
      <c r="D74" s="224"/>
      <c r="E74" s="203"/>
      <c r="F74" s="217"/>
      <c r="G74" s="55">
        <v>1.5</v>
      </c>
      <c r="H74" s="234">
        <f>G74*30</f>
        <v>45</v>
      </c>
      <c r="I74" s="229"/>
      <c r="J74" s="230"/>
      <c r="K74" s="230"/>
      <c r="L74" s="230"/>
      <c r="M74" s="231"/>
      <c r="N74" s="202"/>
      <c r="O74" s="203"/>
      <c r="P74" s="204"/>
      <c r="Q74" s="225"/>
      <c r="R74" s="233"/>
      <c r="S74" s="204"/>
    </row>
    <row r="75" spans="1:19" s="14" customFormat="1" ht="15.75">
      <c r="A75" s="242" t="s">
        <v>216</v>
      </c>
      <c r="B75" s="28" t="s">
        <v>69</v>
      </c>
      <c r="C75" s="225" t="s">
        <v>45</v>
      </c>
      <c r="D75" s="224"/>
      <c r="E75" s="203"/>
      <c r="F75" s="217"/>
      <c r="G75" s="56">
        <v>1.5</v>
      </c>
      <c r="H75" s="228">
        <f>G75*30</f>
        <v>45</v>
      </c>
      <c r="I75" s="229">
        <f>J75+K75+L75</f>
        <v>27</v>
      </c>
      <c r="J75" s="230">
        <v>18</v>
      </c>
      <c r="K75" s="230">
        <v>5</v>
      </c>
      <c r="L75" s="230">
        <v>4</v>
      </c>
      <c r="M75" s="231">
        <f>H75-I75</f>
        <v>18</v>
      </c>
      <c r="N75" s="202"/>
      <c r="O75" s="203"/>
      <c r="P75" s="204"/>
      <c r="Q75" s="225"/>
      <c r="R75" s="233">
        <v>3</v>
      </c>
      <c r="S75" s="467"/>
    </row>
    <row r="76" spans="1:19" s="14" customFormat="1" ht="15.75">
      <c r="A76" s="99" t="s">
        <v>155</v>
      </c>
      <c r="B76" s="28" t="s">
        <v>168</v>
      </c>
      <c r="C76" s="100"/>
      <c r="D76" s="101"/>
      <c r="E76" s="101"/>
      <c r="F76" s="118"/>
      <c r="G76" s="170">
        <f>G77+G78+G79</f>
        <v>8.5</v>
      </c>
      <c r="H76" s="181">
        <f>H77+H78+H79</f>
        <v>255</v>
      </c>
      <c r="I76" s="182"/>
      <c r="J76" s="106"/>
      <c r="K76" s="101"/>
      <c r="L76" s="106"/>
      <c r="M76" s="164"/>
      <c r="N76" s="109"/>
      <c r="O76" s="101"/>
      <c r="P76" s="102"/>
      <c r="Q76" s="63"/>
      <c r="R76" s="108"/>
      <c r="S76" s="102"/>
    </row>
    <row r="77" spans="1:19" s="14" customFormat="1" ht="15.75">
      <c r="A77" s="99"/>
      <c r="B77" s="186" t="s">
        <v>200</v>
      </c>
      <c r="C77" s="100"/>
      <c r="D77" s="101"/>
      <c r="E77" s="101"/>
      <c r="F77" s="118"/>
      <c r="G77" s="170">
        <v>4</v>
      </c>
      <c r="H77" s="181">
        <f aca="true" t="shared" si="1" ref="H77:H83">G77*30</f>
        <v>120</v>
      </c>
      <c r="I77" s="63"/>
      <c r="J77" s="101"/>
      <c r="K77" s="101"/>
      <c r="L77" s="101"/>
      <c r="M77" s="118"/>
      <c r="N77" s="109"/>
      <c r="O77" s="101"/>
      <c r="P77" s="102"/>
      <c r="Q77" s="63"/>
      <c r="R77" s="108"/>
      <c r="S77" s="102"/>
    </row>
    <row r="78" spans="1:19" s="14" customFormat="1" ht="15.75">
      <c r="A78" s="99" t="s">
        <v>217</v>
      </c>
      <c r="B78" s="28" t="s">
        <v>69</v>
      </c>
      <c r="C78" s="100"/>
      <c r="D78" s="101"/>
      <c r="E78" s="101"/>
      <c r="F78" s="118"/>
      <c r="G78" s="220">
        <v>3</v>
      </c>
      <c r="H78" s="221">
        <f t="shared" si="1"/>
        <v>90</v>
      </c>
      <c r="I78" s="182">
        <f>J78+K78+L78</f>
        <v>60</v>
      </c>
      <c r="J78" s="106">
        <v>30</v>
      </c>
      <c r="K78" s="106"/>
      <c r="L78" s="106">
        <v>30</v>
      </c>
      <c r="M78" s="164">
        <f>H78-I78</f>
        <v>30</v>
      </c>
      <c r="N78" s="109">
        <v>4</v>
      </c>
      <c r="O78" s="101"/>
      <c r="P78" s="102"/>
      <c r="Q78" s="63"/>
      <c r="R78" s="108"/>
      <c r="S78" s="102"/>
    </row>
    <row r="79" spans="1:19" s="14" customFormat="1" ht="15.75">
      <c r="A79" s="99" t="s">
        <v>218</v>
      </c>
      <c r="B79" s="28" t="s">
        <v>69</v>
      </c>
      <c r="C79" s="162" t="s">
        <v>170</v>
      </c>
      <c r="D79" s="101"/>
      <c r="E79" s="101"/>
      <c r="F79" s="118"/>
      <c r="G79" s="220">
        <v>1.5</v>
      </c>
      <c r="H79" s="221">
        <f t="shared" si="1"/>
        <v>45</v>
      </c>
      <c r="I79" s="182">
        <f>J79+K79+L79</f>
        <v>27</v>
      </c>
      <c r="J79" s="106">
        <v>18</v>
      </c>
      <c r="K79" s="106"/>
      <c r="L79" s="106">
        <v>9</v>
      </c>
      <c r="M79" s="164">
        <f>H79-I79</f>
        <v>18</v>
      </c>
      <c r="N79" s="109"/>
      <c r="O79" s="101">
        <v>3</v>
      </c>
      <c r="P79" s="102"/>
      <c r="Q79" s="63"/>
      <c r="R79" s="108"/>
      <c r="S79" s="102"/>
    </row>
    <row r="80" spans="1:19" s="14" customFormat="1" ht="15.75">
      <c r="A80" s="99" t="s">
        <v>172</v>
      </c>
      <c r="B80" s="28" t="s">
        <v>173</v>
      </c>
      <c r="C80" s="162" t="s">
        <v>170</v>
      </c>
      <c r="D80" s="101"/>
      <c r="E80" s="101"/>
      <c r="F80" s="118"/>
      <c r="G80" s="220">
        <v>5</v>
      </c>
      <c r="H80" s="221">
        <f t="shared" si="1"/>
        <v>150</v>
      </c>
      <c r="I80" s="182">
        <f>J80+K80+L80</f>
        <v>63</v>
      </c>
      <c r="J80" s="106">
        <v>45</v>
      </c>
      <c r="K80" s="106">
        <v>9</v>
      </c>
      <c r="L80" s="106">
        <v>9</v>
      </c>
      <c r="M80" s="164">
        <f>H80-I80</f>
        <v>87</v>
      </c>
      <c r="N80" s="109"/>
      <c r="O80" s="101">
        <v>7</v>
      </c>
      <c r="P80" s="102"/>
      <c r="Q80" s="63"/>
      <c r="R80" s="108"/>
      <c r="S80" s="102"/>
    </row>
    <row r="81" spans="1:19" s="14" customFormat="1" ht="15.75">
      <c r="A81" s="99" t="s">
        <v>176</v>
      </c>
      <c r="B81" s="28" t="s">
        <v>113</v>
      </c>
      <c r="C81" s="162"/>
      <c r="D81" s="101"/>
      <c r="E81" s="101"/>
      <c r="F81" s="118"/>
      <c r="G81" s="170">
        <f>G82+G83</f>
        <v>6</v>
      </c>
      <c r="H81" s="181">
        <f>H82+H83</f>
        <v>180</v>
      </c>
      <c r="I81" s="182"/>
      <c r="J81" s="106"/>
      <c r="K81" s="106"/>
      <c r="L81" s="106"/>
      <c r="M81" s="164"/>
      <c r="N81" s="109"/>
      <c r="O81" s="101"/>
      <c r="P81" s="102"/>
      <c r="Q81" s="63"/>
      <c r="R81" s="108"/>
      <c r="S81" s="102"/>
    </row>
    <row r="82" spans="1:19" s="14" customFormat="1" ht="15.75">
      <c r="A82" s="99"/>
      <c r="B82" s="186" t="s">
        <v>200</v>
      </c>
      <c r="C82" s="162"/>
      <c r="D82" s="101"/>
      <c r="E82" s="101"/>
      <c r="F82" s="118"/>
      <c r="G82" s="170">
        <v>3.5</v>
      </c>
      <c r="H82" s="181">
        <f t="shared" si="1"/>
        <v>105</v>
      </c>
      <c r="I82" s="182"/>
      <c r="J82" s="106"/>
      <c r="K82" s="106"/>
      <c r="L82" s="106"/>
      <c r="M82" s="164"/>
      <c r="N82" s="109"/>
      <c r="O82" s="101"/>
      <c r="P82" s="102"/>
      <c r="Q82" s="63"/>
      <c r="R82" s="108"/>
      <c r="S82" s="102"/>
    </row>
    <row r="83" spans="1:19" s="14" customFormat="1" ht="15.75">
      <c r="A83" s="99" t="s">
        <v>177</v>
      </c>
      <c r="B83" s="28" t="s">
        <v>69</v>
      </c>
      <c r="C83" s="162">
        <v>1</v>
      </c>
      <c r="D83" s="101"/>
      <c r="E83" s="101"/>
      <c r="F83" s="118"/>
      <c r="G83" s="220">
        <v>2.5</v>
      </c>
      <c r="H83" s="221">
        <f t="shared" si="1"/>
        <v>75</v>
      </c>
      <c r="I83" s="182">
        <f>J83+K83+L83</f>
        <v>44</v>
      </c>
      <c r="J83" s="106">
        <v>30</v>
      </c>
      <c r="K83" s="106">
        <v>6</v>
      </c>
      <c r="L83" s="106">
        <v>8</v>
      </c>
      <c r="M83" s="164">
        <f>H83-I83</f>
        <v>31</v>
      </c>
      <c r="N83" s="109">
        <v>3</v>
      </c>
      <c r="O83" s="101"/>
      <c r="P83" s="102"/>
      <c r="Q83" s="63"/>
      <c r="R83" s="108"/>
      <c r="S83" s="102"/>
    </row>
    <row r="84" spans="1:19" s="14" customFormat="1" ht="31.5" customHeight="1">
      <c r="A84" s="99" t="s">
        <v>219</v>
      </c>
      <c r="B84" s="28" t="s">
        <v>347</v>
      </c>
      <c r="C84" s="162"/>
      <c r="D84" s="101"/>
      <c r="E84" s="101"/>
      <c r="F84" s="118"/>
      <c r="G84" s="170">
        <f>G85+G86</f>
        <v>6</v>
      </c>
      <c r="H84" s="181">
        <f>H85+H86</f>
        <v>180</v>
      </c>
      <c r="I84" s="182"/>
      <c r="J84" s="106"/>
      <c r="K84" s="106"/>
      <c r="L84" s="106"/>
      <c r="M84" s="164"/>
      <c r="N84" s="109"/>
      <c r="O84" s="101"/>
      <c r="P84" s="102"/>
      <c r="Q84" s="63"/>
      <c r="R84" s="108"/>
      <c r="S84" s="102"/>
    </row>
    <row r="85" spans="1:19" s="14" customFormat="1" ht="15.75">
      <c r="A85" s="340"/>
      <c r="B85" s="186" t="s">
        <v>200</v>
      </c>
      <c r="C85" s="162"/>
      <c r="D85" s="101"/>
      <c r="E85" s="101"/>
      <c r="F85" s="118"/>
      <c r="G85" s="170">
        <v>3.5</v>
      </c>
      <c r="H85" s="181">
        <f>G85*30</f>
        <v>105</v>
      </c>
      <c r="I85" s="182"/>
      <c r="J85" s="106"/>
      <c r="K85" s="106"/>
      <c r="L85" s="106"/>
      <c r="M85" s="164"/>
      <c r="N85" s="109"/>
      <c r="O85" s="101"/>
      <c r="P85" s="102"/>
      <c r="Q85" s="109"/>
      <c r="R85" s="101"/>
      <c r="S85" s="102"/>
    </row>
    <row r="86" spans="1:19" s="14" customFormat="1" ht="15.75">
      <c r="A86" s="340" t="s">
        <v>339</v>
      </c>
      <c r="B86" s="28" t="s">
        <v>69</v>
      </c>
      <c r="C86" s="162" t="s">
        <v>171</v>
      </c>
      <c r="D86" s="101"/>
      <c r="E86" s="101"/>
      <c r="F86" s="118"/>
      <c r="G86" s="220">
        <v>2.5</v>
      </c>
      <c r="H86" s="221">
        <f>G86*30</f>
        <v>75</v>
      </c>
      <c r="I86" s="182">
        <f>J86+K86+L86</f>
        <v>45</v>
      </c>
      <c r="J86" s="106">
        <v>27</v>
      </c>
      <c r="K86" s="106">
        <v>18</v>
      </c>
      <c r="L86" s="106"/>
      <c r="M86" s="164">
        <f>H86-I86</f>
        <v>30</v>
      </c>
      <c r="N86" s="109"/>
      <c r="O86" s="101"/>
      <c r="P86" s="102">
        <v>5</v>
      </c>
      <c r="Q86" s="109"/>
      <c r="R86" s="101"/>
      <c r="S86" s="102"/>
    </row>
    <row r="87" spans="1:19" s="14" customFormat="1" ht="15.75">
      <c r="A87" s="340" t="s">
        <v>220</v>
      </c>
      <c r="B87" s="28" t="s">
        <v>82</v>
      </c>
      <c r="C87" s="162"/>
      <c r="D87" s="101"/>
      <c r="E87" s="101"/>
      <c r="F87" s="118"/>
      <c r="G87" s="170">
        <f>G88+G89+G90</f>
        <v>11</v>
      </c>
      <c r="H87" s="181">
        <f>H88+H89+H90</f>
        <v>330</v>
      </c>
      <c r="I87" s="182"/>
      <c r="J87" s="106"/>
      <c r="K87" s="106"/>
      <c r="L87" s="106"/>
      <c r="M87" s="164"/>
      <c r="N87" s="109"/>
      <c r="O87" s="101"/>
      <c r="P87" s="102"/>
      <c r="Q87" s="109"/>
      <c r="R87" s="101"/>
      <c r="S87" s="102"/>
    </row>
    <row r="88" spans="1:19" s="14" customFormat="1" ht="15.75">
      <c r="A88" s="241"/>
      <c r="B88" s="186" t="s">
        <v>200</v>
      </c>
      <c r="C88" s="193"/>
      <c r="D88" s="194"/>
      <c r="E88" s="194"/>
      <c r="F88" s="195"/>
      <c r="G88" s="170">
        <v>6.5</v>
      </c>
      <c r="H88" s="181">
        <f>G88*30</f>
        <v>195</v>
      </c>
      <c r="I88" s="156"/>
      <c r="J88" s="157"/>
      <c r="K88" s="157"/>
      <c r="L88" s="157"/>
      <c r="M88" s="158"/>
      <c r="N88" s="109"/>
      <c r="O88" s="101"/>
      <c r="P88" s="102"/>
      <c r="Q88" s="109"/>
      <c r="R88" s="108"/>
      <c r="S88" s="102"/>
    </row>
    <row r="89" spans="1:19" s="14" customFormat="1" ht="15.75">
      <c r="A89" s="241" t="s">
        <v>221</v>
      </c>
      <c r="B89" s="198" t="s">
        <v>69</v>
      </c>
      <c r="C89" s="193"/>
      <c r="D89" s="194"/>
      <c r="E89" s="194"/>
      <c r="F89" s="195"/>
      <c r="G89" s="220">
        <v>2.5</v>
      </c>
      <c r="H89" s="221">
        <f>G89*30</f>
        <v>75</v>
      </c>
      <c r="I89" s="156">
        <f>J89+K89+L89</f>
        <v>45</v>
      </c>
      <c r="J89" s="157">
        <v>30</v>
      </c>
      <c r="K89" s="157">
        <v>15</v>
      </c>
      <c r="L89" s="157"/>
      <c r="M89" s="158">
        <f>H89-I89</f>
        <v>30</v>
      </c>
      <c r="N89" s="171">
        <v>3</v>
      </c>
      <c r="O89" s="194"/>
      <c r="P89" s="161"/>
      <c r="Q89" s="159"/>
      <c r="R89" s="160"/>
      <c r="S89" s="161"/>
    </row>
    <row r="90" spans="1:19" s="14" customFormat="1" ht="15.75">
      <c r="A90" s="241" t="s">
        <v>222</v>
      </c>
      <c r="B90" s="198" t="s">
        <v>69</v>
      </c>
      <c r="C90" s="193" t="s">
        <v>170</v>
      </c>
      <c r="D90" s="194"/>
      <c r="E90" s="194"/>
      <c r="F90" s="195"/>
      <c r="G90" s="220">
        <v>2</v>
      </c>
      <c r="H90" s="221">
        <f>G90*30</f>
        <v>60</v>
      </c>
      <c r="I90" s="156">
        <f>J90+K90+L90</f>
        <v>36</v>
      </c>
      <c r="J90" s="157">
        <v>18</v>
      </c>
      <c r="K90" s="157">
        <v>9</v>
      </c>
      <c r="L90" s="157">
        <v>9</v>
      </c>
      <c r="M90" s="158">
        <f>H90-I90</f>
        <v>24</v>
      </c>
      <c r="N90" s="171"/>
      <c r="O90" s="194">
        <v>4</v>
      </c>
      <c r="P90" s="161"/>
      <c r="Q90" s="159"/>
      <c r="R90" s="160"/>
      <c r="S90" s="161"/>
    </row>
    <row r="91" spans="1:19" s="14" customFormat="1" ht="15.75">
      <c r="A91" s="99" t="s">
        <v>223</v>
      </c>
      <c r="B91" s="28" t="s">
        <v>193</v>
      </c>
      <c r="C91" s="162"/>
      <c r="D91" s="101"/>
      <c r="E91" s="101"/>
      <c r="F91" s="118"/>
      <c r="G91" s="170">
        <f>G92+G93</f>
        <v>5</v>
      </c>
      <c r="H91" s="181">
        <f>H92+H93</f>
        <v>150</v>
      </c>
      <c r="I91" s="182"/>
      <c r="J91" s="106"/>
      <c r="K91" s="106"/>
      <c r="L91" s="106"/>
      <c r="M91" s="164"/>
      <c r="N91" s="109"/>
      <c r="O91" s="101"/>
      <c r="P91" s="102"/>
      <c r="Q91" s="63"/>
      <c r="R91" s="101"/>
      <c r="S91" s="102"/>
    </row>
    <row r="92" spans="1:19" s="14" customFormat="1" ht="15.75">
      <c r="A92" s="243"/>
      <c r="B92" s="186" t="s">
        <v>200</v>
      </c>
      <c r="C92" s="210"/>
      <c r="D92" s="101"/>
      <c r="E92" s="101"/>
      <c r="F92" s="118"/>
      <c r="G92" s="170">
        <v>3.5</v>
      </c>
      <c r="H92" s="181">
        <f>G92*30</f>
        <v>105</v>
      </c>
      <c r="I92" s="182"/>
      <c r="J92" s="106"/>
      <c r="K92" s="106"/>
      <c r="L92" s="106"/>
      <c r="M92" s="164"/>
      <c r="N92" s="109"/>
      <c r="O92" s="101"/>
      <c r="P92" s="102"/>
      <c r="Q92" s="63"/>
      <c r="R92" s="101"/>
      <c r="S92" s="102"/>
    </row>
    <row r="93" spans="1:19" s="14" customFormat="1" ht="16.5" thickBot="1">
      <c r="A93" s="244" t="s">
        <v>224</v>
      </c>
      <c r="B93" s="28" t="s">
        <v>69</v>
      </c>
      <c r="C93" s="209"/>
      <c r="D93" s="201">
        <v>1</v>
      </c>
      <c r="E93" s="201"/>
      <c r="F93" s="218"/>
      <c r="G93" s="199">
        <v>1.5</v>
      </c>
      <c r="H93" s="200">
        <f>G93*30</f>
        <v>45</v>
      </c>
      <c r="I93" s="219">
        <f>J93+K93+L93</f>
        <v>30</v>
      </c>
      <c r="J93" s="139">
        <v>30</v>
      </c>
      <c r="K93" s="139"/>
      <c r="L93" s="139">
        <v>0</v>
      </c>
      <c r="M93" s="223">
        <f>H93-I93</f>
        <v>15</v>
      </c>
      <c r="N93" s="942">
        <v>2</v>
      </c>
      <c r="O93" s="201"/>
      <c r="P93" s="172"/>
      <c r="Q93" s="65"/>
      <c r="R93" s="201"/>
      <c r="S93" s="172"/>
    </row>
    <row r="94" spans="1:19" s="14" customFormat="1" ht="16.5" thickBot="1">
      <c r="A94" s="828" t="s">
        <v>57</v>
      </c>
      <c r="B94" s="829"/>
      <c r="C94" s="829"/>
      <c r="D94" s="829"/>
      <c r="E94" s="829"/>
      <c r="F94" s="829"/>
      <c r="G94" s="222">
        <f>G95+G96</f>
        <v>119.5</v>
      </c>
      <c r="H94" s="32">
        <f>H95+H96</f>
        <v>3585</v>
      </c>
      <c r="I94" s="30"/>
      <c r="J94" s="29"/>
      <c r="K94" s="29"/>
      <c r="L94" s="61"/>
      <c r="M94" s="31"/>
      <c r="N94" s="122"/>
      <c r="O94" s="120"/>
      <c r="P94" s="121"/>
      <c r="Q94" s="120"/>
      <c r="R94" s="124"/>
      <c r="S94" s="125"/>
    </row>
    <row r="95" spans="1:19" s="14" customFormat="1" ht="16.5" thickBot="1">
      <c r="A95" s="814" t="s">
        <v>357</v>
      </c>
      <c r="B95" s="815"/>
      <c r="C95" s="815"/>
      <c r="D95" s="815"/>
      <c r="E95" s="815"/>
      <c r="F95" s="815"/>
      <c r="G95" s="222">
        <f>G32+G34+G38+G42+G45+G48+G49+G51+G54+G58+G61+G64+G67+G70+G74+G77+G82+G85+G88+G92</f>
        <v>70</v>
      </c>
      <c r="H95" s="480">
        <f>H32+H34+H38+H42+H45+H48+H49+H51+H54+H58+H61+H64+H67+H70+H74+H77+H82+H85+H88+H92</f>
        <v>2100</v>
      </c>
      <c r="I95" s="30"/>
      <c r="J95" s="29"/>
      <c r="K95" s="29"/>
      <c r="L95" s="61"/>
      <c r="M95" s="31"/>
      <c r="N95" s="122"/>
      <c r="O95" s="120"/>
      <c r="P95" s="121"/>
      <c r="Q95" s="123"/>
      <c r="R95" s="124"/>
      <c r="S95" s="125"/>
    </row>
    <row r="96" spans="1:19" s="14" customFormat="1" ht="16.5" thickBot="1">
      <c r="A96" s="880" t="s">
        <v>103</v>
      </c>
      <c r="B96" s="881"/>
      <c r="C96" s="881"/>
      <c r="D96" s="881"/>
      <c r="E96" s="881"/>
      <c r="F96" s="881"/>
      <c r="G96" s="222">
        <f>G35+G39+G40+G43+G46+G47+G52+G55+G56+G59+G62+G65+G68+G71+G72+G75+G78+G79+G80+G83+G86+G89+G90+G93</f>
        <v>49.5</v>
      </c>
      <c r="H96" s="480">
        <f aca="true" t="shared" si="2" ref="H96:M96">H35+H39+H40+H43+H46+H47+H52+H55+H56+H59+H62+H65+H68+H71+H72+H75+H78+H79+H80+H83+H86+H89+H90+H93</f>
        <v>1485</v>
      </c>
      <c r="I96" s="481">
        <f t="shared" si="2"/>
        <v>837</v>
      </c>
      <c r="J96" s="482">
        <f t="shared" si="2"/>
        <v>494</v>
      </c>
      <c r="K96" s="482">
        <f t="shared" si="2"/>
        <v>144</v>
      </c>
      <c r="L96" s="482">
        <f t="shared" si="2"/>
        <v>199</v>
      </c>
      <c r="M96" s="483">
        <f t="shared" si="2"/>
        <v>648</v>
      </c>
      <c r="N96" s="168">
        <f aca="true" t="shared" si="3" ref="N96:S96">SUM(N32:N95)</f>
        <v>20</v>
      </c>
      <c r="O96" s="226">
        <f t="shared" si="3"/>
        <v>24</v>
      </c>
      <c r="P96" s="166">
        <f t="shared" si="3"/>
        <v>22</v>
      </c>
      <c r="Q96" s="168">
        <f t="shared" si="3"/>
        <v>3</v>
      </c>
      <c r="R96" s="169">
        <f t="shared" si="3"/>
        <v>7</v>
      </c>
      <c r="S96" s="166">
        <f t="shared" si="3"/>
        <v>2</v>
      </c>
    </row>
    <row r="97" spans="1:19" s="14" customFormat="1" ht="16.5" thickBot="1">
      <c r="A97" s="814" t="s">
        <v>104</v>
      </c>
      <c r="B97" s="815"/>
      <c r="C97" s="815"/>
      <c r="D97" s="815"/>
      <c r="E97" s="815"/>
      <c r="F97" s="815"/>
      <c r="G97" s="815"/>
      <c r="H97" s="815"/>
      <c r="I97" s="815"/>
      <c r="J97" s="815"/>
      <c r="K97" s="815"/>
      <c r="L97" s="815"/>
      <c r="M97" s="815"/>
      <c r="N97" s="815"/>
      <c r="O97" s="815"/>
      <c r="P97" s="815"/>
      <c r="Q97" s="815"/>
      <c r="R97" s="815"/>
      <c r="S97" s="879"/>
    </row>
    <row r="98" spans="1:19" ht="15.75">
      <c r="A98" s="245" t="s">
        <v>139</v>
      </c>
      <c r="B98" s="254" t="s">
        <v>203</v>
      </c>
      <c r="C98" s="247"/>
      <c r="D98" s="248" t="s">
        <v>70</v>
      </c>
      <c r="E98" s="248"/>
      <c r="F98" s="249"/>
      <c r="G98" s="257">
        <v>3</v>
      </c>
      <c r="H98" s="258">
        <f>G98*30</f>
        <v>90</v>
      </c>
      <c r="I98" s="247"/>
      <c r="J98" s="248"/>
      <c r="K98" s="248"/>
      <c r="L98" s="248"/>
      <c r="M98" s="249"/>
      <c r="N98" s="259"/>
      <c r="O98" s="260"/>
      <c r="P98" s="261"/>
      <c r="Q98" s="247"/>
      <c r="R98" s="248"/>
      <c r="S98" s="249"/>
    </row>
    <row r="99" spans="1:19" ht="31.5">
      <c r="A99" s="246" t="s">
        <v>140</v>
      </c>
      <c r="B99" s="255" t="s">
        <v>204</v>
      </c>
      <c r="C99" s="250"/>
      <c r="D99" s="251" t="s">
        <v>70</v>
      </c>
      <c r="E99" s="251"/>
      <c r="F99" s="252"/>
      <c r="G99" s="262">
        <v>6</v>
      </c>
      <c r="H99" s="263">
        <f>G99*30</f>
        <v>180</v>
      </c>
      <c r="I99" s="250"/>
      <c r="J99" s="251"/>
      <c r="K99" s="251"/>
      <c r="L99" s="251"/>
      <c r="M99" s="252"/>
      <c r="N99" s="264"/>
      <c r="O99" s="265"/>
      <c r="P99" s="266"/>
      <c r="Q99" s="250"/>
      <c r="R99" s="265"/>
      <c r="S99" s="252"/>
    </row>
    <row r="100" spans="1:19" ht="16.5" thickBot="1">
      <c r="A100" s="64" t="s">
        <v>178</v>
      </c>
      <c r="B100" s="256" t="s">
        <v>65</v>
      </c>
      <c r="C100" s="6"/>
      <c r="D100" s="5" t="s">
        <v>46</v>
      </c>
      <c r="E100" s="5"/>
      <c r="F100" s="253"/>
      <c r="G100" s="267">
        <v>3</v>
      </c>
      <c r="H100" s="268">
        <f>G100*30</f>
        <v>90</v>
      </c>
      <c r="I100" s="269"/>
      <c r="J100" s="139"/>
      <c r="K100" s="139"/>
      <c r="L100" s="139"/>
      <c r="M100" s="270"/>
      <c r="N100" s="271"/>
      <c r="O100" s="272"/>
      <c r="P100" s="273"/>
      <c r="Q100" s="274"/>
      <c r="R100" s="275"/>
      <c r="S100" s="276"/>
    </row>
    <row r="101" spans="1:19" s="12" customFormat="1" ht="16.5" thickBot="1">
      <c r="A101" s="814" t="s">
        <v>105</v>
      </c>
      <c r="B101" s="815"/>
      <c r="C101" s="815"/>
      <c r="D101" s="815"/>
      <c r="E101" s="815"/>
      <c r="F101" s="879"/>
      <c r="G101" s="27">
        <f>G102+G103</f>
        <v>12</v>
      </c>
      <c r="H101" s="277">
        <f>H102+H103</f>
        <v>360</v>
      </c>
      <c r="I101" s="48"/>
      <c r="J101" s="49"/>
      <c r="K101" s="49"/>
      <c r="L101" s="49"/>
      <c r="M101" s="50"/>
      <c r="N101" s="278"/>
      <c r="O101" s="215"/>
      <c r="P101" s="279"/>
      <c r="Q101" s="48"/>
      <c r="R101" s="49"/>
      <c r="S101" s="50"/>
    </row>
    <row r="102" spans="1:19" s="12" customFormat="1" ht="16.5" thickBot="1">
      <c r="A102" s="814" t="s">
        <v>102</v>
      </c>
      <c r="B102" s="815"/>
      <c r="C102" s="815"/>
      <c r="D102" s="815"/>
      <c r="E102" s="815"/>
      <c r="F102" s="879"/>
      <c r="G102" s="27">
        <f>G98+G99</f>
        <v>9</v>
      </c>
      <c r="H102" s="277">
        <f>H98+H99</f>
        <v>270</v>
      </c>
      <c r="I102" s="48"/>
      <c r="J102" s="49"/>
      <c r="K102" s="49"/>
      <c r="L102" s="49"/>
      <c r="M102" s="50"/>
      <c r="N102" s="278"/>
      <c r="O102" s="215"/>
      <c r="P102" s="279"/>
      <c r="Q102" s="48"/>
      <c r="R102" s="49"/>
      <c r="S102" s="50"/>
    </row>
    <row r="103" spans="1:19" s="12" customFormat="1" ht="16.5" thickBot="1">
      <c r="A103" s="880" t="s">
        <v>103</v>
      </c>
      <c r="B103" s="881"/>
      <c r="C103" s="881"/>
      <c r="D103" s="881"/>
      <c r="E103" s="881"/>
      <c r="F103" s="882"/>
      <c r="G103" s="27">
        <f>G100</f>
        <v>3</v>
      </c>
      <c r="H103" s="277">
        <f>H100</f>
        <v>90</v>
      </c>
      <c r="I103" s="48"/>
      <c r="J103" s="49"/>
      <c r="K103" s="49"/>
      <c r="L103" s="49"/>
      <c r="M103" s="50"/>
      <c r="N103" s="278"/>
      <c r="O103" s="215"/>
      <c r="P103" s="279"/>
      <c r="Q103" s="48"/>
      <c r="R103" s="49"/>
      <c r="S103" s="50"/>
    </row>
    <row r="104" spans="1:19" s="12" customFormat="1" ht="16.5" thickBot="1">
      <c r="A104" s="814" t="s">
        <v>106</v>
      </c>
      <c r="B104" s="815"/>
      <c r="C104" s="815"/>
      <c r="D104" s="815"/>
      <c r="E104" s="815"/>
      <c r="F104" s="815"/>
      <c r="G104" s="815"/>
      <c r="H104" s="815"/>
      <c r="I104" s="815"/>
      <c r="J104" s="815"/>
      <c r="K104" s="815"/>
      <c r="L104" s="815"/>
      <c r="M104" s="815"/>
      <c r="N104" s="815"/>
      <c r="O104" s="815"/>
      <c r="P104" s="815"/>
      <c r="Q104" s="815"/>
      <c r="R104" s="815"/>
      <c r="S104" s="879"/>
    </row>
    <row r="105" spans="1:19" ht="16.5" thickBot="1">
      <c r="A105" s="64" t="s">
        <v>107</v>
      </c>
      <c r="B105" s="280" t="s">
        <v>100</v>
      </c>
      <c r="C105" s="281" t="s">
        <v>108</v>
      </c>
      <c r="D105" s="282"/>
      <c r="E105" s="282"/>
      <c r="F105" s="283"/>
      <c r="G105" s="284">
        <v>12</v>
      </c>
      <c r="H105" s="285">
        <f>G105*30</f>
        <v>360</v>
      </c>
      <c r="I105" s="286"/>
      <c r="J105" s="287"/>
      <c r="K105" s="287"/>
      <c r="L105" s="287"/>
      <c r="M105" s="31"/>
      <c r="N105" s="288"/>
      <c r="O105" s="289"/>
      <c r="P105" s="290"/>
      <c r="Q105" s="288"/>
      <c r="R105" s="291"/>
      <c r="S105" s="290"/>
    </row>
    <row r="106" spans="1:19" s="12" customFormat="1" ht="16.5" thickBot="1">
      <c r="A106" s="883" t="s">
        <v>109</v>
      </c>
      <c r="B106" s="884"/>
      <c r="C106" s="884"/>
      <c r="D106" s="884"/>
      <c r="E106" s="884"/>
      <c r="F106" s="885"/>
      <c r="G106" s="292">
        <f>G105</f>
        <v>12</v>
      </c>
      <c r="H106" s="293">
        <f>H105</f>
        <v>360</v>
      </c>
      <c r="I106" s="294"/>
      <c r="J106" s="49"/>
      <c r="K106" s="295"/>
      <c r="L106" s="49"/>
      <c r="M106" s="296"/>
      <c r="N106" s="294"/>
      <c r="O106" s="297"/>
      <c r="P106" s="296"/>
      <c r="Q106" s="294"/>
      <c r="R106" s="49"/>
      <c r="S106" s="296"/>
    </row>
    <row r="107" spans="1:20" s="12" customFormat="1" ht="16.5" customHeight="1" thickBot="1">
      <c r="A107" s="886" t="s">
        <v>73</v>
      </c>
      <c r="B107" s="887"/>
      <c r="C107" s="887"/>
      <c r="D107" s="887"/>
      <c r="E107" s="887"/>
      <c r="F107" s="888"/>
      <c r="G107" s="43">
        <f>G108+G109</f>
        <v>180</v>
      </c>
      <c r="H107" s="196">
        <f>H108+H109</f>
        <v>5400</v>
      </c>
      <c r="I107" s="45"/>
      <c r="J107" s="46"/>
      <c r="K107" s="46"/>
      <c r="L107" s="46"/>
      <c r="M107" s="47"/>
      <c r="N107" s="45"/>
      <c r="O107" s="216"/>
      <c r="P107" s="47"/>
      <c r="Q107" s="45"/>
      <c r="R107" s="46"/>
      <c r="S107" s="47"/>
      <c r="T107" s="183"/>
    </row>
    <row r="108" spans="1:20" s="12" customFormat="1" ht="16.5" customHeight="1" thickBot="1">
      <c r="A108" s="814" t="s">
        <v>102</v>
      </c>
      <c r="B108" s="815"/>
      <c r="C108" s="815"/>
      <c r="D108" s="815"/>
      <c r="E108" s="815"/>
      <c r="F108" s="879"/>
      <c r="G108" s="126">
        <f>G29+G95+G102</f>
        <v>111</v>
      </c>
      <c r="H108" s="197">
        <f>H29+H95+H102</f>
        <v>3330</v>
      </c>
      <c r="I108" s="48"/>
      <c r="J108" s="29"/>
      <c r="K108" s="49"/>
      <c r="L108" s="49"/>
      <c r="M108" s="50"/>
      <c r="N108" s="48"/>
      <c r="O108" s="215"/>
      <c r="P108" s="50"/>
      <c r="Q108" s="48"/>
      <c r="R108" s="49"/>
      <c r="S108" s="50"/>
      <c r="T108" s="183"/>
    </row>
    <row r="109" spans="1:20" s="12" customFormat="1" ht="16.5" customHeight="1" thickBot="1">
      <c r="A109" s="609" t="s">
        <v>103</v>
      </c>
      <c r="B109" s="899"/>
      <c r="C109" s="899"/>
      <c r="D109" s="899"/>
      <c r="E109" s="899"/>
      <c r="F109" s="900"/>
      <c r="G109" s="52">
        <f aca="true" t="shared" si="4" ref="G109:S109">G30+G96+G103+G106</f>
        <v>69</v>
      </c>
      <c r="H109" s="60">
        <f t="shared" si="4"/>
        <v>2070</v>
      </c>
      <c r="I109" s="30">
        <f t="shared" si="4"/>
        <v>897</v>
      </c>
      <c r="J109" s="29">
        <f t="shared" si="4"/>
        <v>532</v>
      </c>
      <c r="K109" s="29">
        <f t="shared" si="4"/>
        <v>144</v>
      </c>
      <c r="L109" s="29">
        <f t="shared" si="4"/>
        <v>221</v>
      </c>
      <c r="M109" s="31">
        <f t="shared" si="4"/>
        <v>723</v>
      </c>
      <c r="N109" s="60">
        <f t="shared" si="4"/>
        <v>23</v>
      </c>
      <c r="O109" s="29">
        <f t="shared" si="4"/>
        <v>24</v>
      </c>
      <c r="P109" s="31">
        <f t="shared" si="4"/>
        <v>22</v>
      </c>
      <c r="Q109" s="30">
        <f t="shared" si="4"/>
        <v>3</v>
      </c>
      <c r="R109" s="29">
        <f t="shared" si="4"/>
        <v>7</v>
      </c>
      <c r="S109" s="31">
        <f t="shared" si="4"/>
        <v>4</v>
      </c>
      <c r="T109" s="183"/>
    </row>
    <row r="110" spans="1:19" ht="16.5" thickBot="1">
      <c r="A110" s="831" t="s">
        <v>146</v>
      </c>
      <c r="B110" s="832"/>
      <c r="C110" s="832"/>
      <c r="D110" s="832"/>
      <c r="E110" s="832"/>
      <c r="F110" s="832"/>
      <c r="G110" s="832"/>
      <c r="H110" s="832"/>
      <c r="I110" s="832"/>
      <c r="J110" s="832"/>
      <c r="K110" s="832"/>
      <c r="L110" s="832"/>
      <c r="M110" s="832"/>
      <c r="N110" s="832"/>
      <c r="O110" s="832"/>
      <c r="P110" s="832"/>
      <c r="Q110" s="832"/>
      <c r="R110" s="832"/>
      <c r="S110" s="833"/>
    </row>
    <row r="111" spans="1:19" ht="16.5" thickBot="1">
      <c r="A111" s="831" t="s">
        <v>241</v>
      </c>
      <c r="B111" s="832"/>
      <c r="C111" s="832"/>
      <c r="D111" s="832"/>
      <c r="E111" s="832"/>
      <c r="F111" s="832"/>
      <c r="G111" s="832"/>
      <c r="H111" s="832"/>
      <c r="I111" s="832"/>
      <c r="J111" s="832"/>
      <c r="K111" s="832"/>
      <c r="L111" s="832"/>
      <c r="M111" s="832"/>
      <c r="N111" s="832"/>
      <c r="O111" s="832"/>
      <c r="P111" s="832"/>
      <c r="Q111" s="832"/>
      <c r="R111" s="832"/>
      <c r="S111" s="833"/>
    </row>
    <row r="112" spans="1:19" ht="31.5">
      <c r="A112" s="59" t="s">
        <v>110</v>
      </c>
      <c r="B112" s="434" t="s">
        <v>344</v>
      </c>
      <c r="C112" s="415"/>
      <c r="D112" s="416" t="s">
        <v>70</v>
      </c>
      <c r="E112" s="416"/>
      <c r="F112" s="417"/>
      <c r="G112" s="424">
        <v>3</v>
      </c>
      <c r="H112" s="410">
        <f>G112*30</f>
        <v>90</v>
      </c>
      <c r="I112" s="408"/>
      <c r="J112" s="405"/>
      <c r="K112" s="405"/>
      <c r="L112" s="405"/>
      <c r="M112" s="412"/>
      <c r="N112" s="432"/>
      <c r="O112" s="416"/>
      <c r="P112" s="433"/>
      <c r="Q112" s="415"/>
      <c r="R112" s="416"/>
      <c r="S112" s="326"/>
    </row>
    <row r="113" spans="1:19" ht="15.75">
      <c r="A113" s="414" t="s">
        <v>179</v>
      </c>
      <c r="B113" s="435" t="s">
        <v>243</v>
      </c>
      <c r="C113" s="418"/>
      <c r="D113" s="419" t="s">
        <v>70</v>
      </c>
      <c r="E113" s="419"/>
      <c r="F113" s="420"/>
      <c r="G113" s="426">
        <v>3</v>
      </c>
      <c r="H113" s="427">
        <f>G113*30</f>
        <v>90</v>
      </c>
      <c r="I113" s="418"/>
      <c r="J113" s="419"/>
      <c r="K113" s="419"/>
      <c r="L113" s="419"/>
      <c r="M113" s="420"/>
      <c r="N113" s="428"/>
      <c r="O113" s="419"/>
      <c r="P113" s="429"/>
      <c r="Q113" s="418"/>
      <c r="R113" s="419"/>
      <c r="S113" s="429"/>
    </row>
    <row r="114" spans="1:19" ht="15.75">
      <c r="A114" s="414" t="s">
        <v>181</v>
      </c>
      <c r="B114" s="435" t="s">
        <v>244</v>
      </c>
      <c r="C114" s="418"/>
      <c r="D114" s="419" t="s">
        <v>70</v>
      </c>
      <c r="E114" s="419"/>
      <c r="F114" s="420"/>
      <c r="G114" s="426">
        <v>3</v>
      </c>
      <c r="H114" s="427">
        <f aca="true" t="shared" si="5" ref="H114:H135">G114*30</f>
        <v>90</v>
      </c>
      <c r="I114" s="418"/>
      <c r="J114" s="419"/>
      <c r="K114" s="419"/>
      <c r="L114" s="419"/>
      <c r="M114" s="420"/>
      <c r="N114" s="428"/>
      <c r="O114" s="419"/>
      <c r="P114" s="429"/>
      <c r="Q114" s="418"/>
      <c r="R114" s="419"/>
      <c r="S114" s="429"/>
    </row>
    <row r="115" spans="1:19" ht="15.75">
      <c r="A115" s="414" t="s">
        <v>182</v>
      </c>
      <c r="B115" s="435" t="s">
        <v>245</v>
      </c>
      <c r="C115" s="418"/>
      <c r="D115" s="419" t="s">
        <v>70</v>
      </c>
      <c r="E115" s="419"/>
      <c r="F115" s="420"/>
      <c r="G115" s="426">
        <v>3</v>
      </c>
      <c r="H115" s="427">
        <f t="shared" si="5"/>
        <v>90</v>
      </c>
      <c r="I115" s="418"/>
      <c r="J115" s="419"/>
      <c r="K115" s="419"/>
      <c r="L115" s="419"/>
      <c r="M115" s="420"/>
      <c r="N115" s="428"/>
      <c r="O115" s="419"/>
      <c r="P115" s="429"/>
      <c r="Q115" s="418"/>
      <c r="R115" s="419"/>
      <c r="S115" s="429"/>
    </row>
    <row r="116" spans="1:19" ht="15.75">
      <c r="A116" s="414" t="s">
        <v>227</v>
      </c>
      <c r="B116" s="435" t="s">
        <v>246</v>
      </c>
      <c r="C116" s="418"/>
      <c r="D116" s="419" t="s">
        <v>70</v>
      </c>
      <c r="E116" s="419"/>
      <c r="F116" s="420"/>
      <c r="G116" s="426">
        <v>3</v>
      </c>
      <c r="H116" s="427">
        <f t="shared" si="5"/>
        <v>90</v>
      </c>
      <c r="I116" s="418"/>
      <c r="J116" s="419"/>
      <c r="K116" s="419"/>
      <c r="L116" s="419"/>
      <c r="M116" s="420"/>
      <c r="N116" s="428"/>
      <c r="O116" s="419"/>
      <c r="P116" s="429"/>
      <c r="Q116" s="418"/>
      <c r="R116" s="419"/>
      <c r="S116" s="429"/>
    </row>
    <row r="117" spans="1:19" ht="15.75">
      <c r="A117" s="414" t="s">
        <v>228</v>
      </c>
      <c r="B117" s="435" t="s">
        <v>247</v>
      </c>
      <c r="C117" s="418"/>
      <c r="D117" s="419" t="s">
        <v>70</v>
      </c>
      <c r="E117" s="419"/>
      <c r="F117" s="420"/>
      <c r="G117" s="426">
        <v>3</v>
      </c>
      <c r="H117" s="427">
        <f t="shared" si="5"/>
        <v>90</v>
      </c>
      <c r="I117" s="418"/>
      <c r="J117" s="419"/>
      <c r="K117" s="419"/>
      <c r="L117" s="419"/>
      <c r="M117" s="420"/>
      <c r="N117" s="428"/>
      <c r="O117" s="419"/>
      <c r="P117" s="429"/>
      <c r="Q117" s="418"/>
      <c r="R117" s="419"/>
      <c r="S117" s="429"/>
    </row>
    <row r="118" spans="1:19" ht="15.75">
      <c r="A118" s="414" t="s">
        <v>229</v>
      </c>
      <c r="B118" s="435" t="s">
        <v>248</v>
      </c>
      <c r="C118" s="418"/>
      <c r="D118" s="419" t="s">
        <v>70</v>
      </c>
      <c r="E118" s="419"/>
      <c r="F118" s="420"/>
      <c r="G118" s="426">
        <v>3</v>
      </c>
      <c r="H118" s="427">
        <f t="shared" si="5"/>
        <v>90</v>
      </c>
      <c r="I118" s="418"/>
      <c r="J118" s="419"/>
      <c r="K118" s="419"/>
      <c r="L118" s="419"/>
      <c r="M118" s="420"/>
      <c r="N118" s="428"/>
      <c r="O118" s="419"/>
      <c r="P118" s="429"/>
      <c r="Q118" s="418"/>
      <c r="R118" s="419"/>
      <c r="S118" s="429"/>
    </row>
    <row r="119" spans="1:19" ht="15.75">
      <c r="A119" s="414" t="s">
        <v>230</v>
      </c>
      <c r="B119" s="435" t="s">
        <v>249</v>
      </c>
      <c r="C119" s="418"/>
      <c r="D119" s="419" t="s">
        <v>70</v>
      </c>
      <c r="E119" s="419"/>
      <c r="F119" s="420"/>
      <c r="G119" s="426">
        <v>3</v>
      </c>
      <c r="H119" s="427">
        <f t="shared" si="5"/>
        <v>90</v>
      </c>
      <c r="I119" s="418"/>
      <c r="J119" s="419"/>
      <c r="K119" s="419"/>
      <c r="L119" s="419"/>
      <c r="M119" s="420"/>
      <c r="N119" s="428"/>
      <c r="O119" s="419"/>
      <c r="P119" s="429"/>
      <c r="Q119" s="418"/>
      <c r="R119" s="419"/>
      <c r="S119" s="429"/>
    </row>
    <row r="120" spans="1:19" ht="15.75">
      <c r="A120" s="414" t="s">
        <v>231</v>
      </c>
      <c r="B120" s="435" t="s">
        <v>250</v>
      </c>
      <c r="C120" s="418"/>
      <c r="D120" s="419" t="s">
        <v>70</v>
      </c>
      <c r="E120" s="419"/>
      <c r="F120" s="420"/>
      <c r="G120" s="426">
        <v>3</v>
      </c>
      <c r="H120" s="427">
        <f t="shared" si="5"/>
        <v>90</v>
      </c>
      <c r="I120" s="418"/>
      <c r="J120" s="419"/>
      <c r="K120" s="419"/>
      <c r="L120" s="419"/>
      <c r="M120" s="420"/>
      <c r="N120" s="428"/>
      <c r="O120" s="419"/>
      <c r="P120" s="429"/>
      <c r="Q120" s="418"/>
      <c r="R120" s="419"/>
      <c r="S120" s="429"/>
    </row>
    <row r="121" spans="1:19" ht="31.5">
      <c r="A121" s="414" t="s">
        <v>111</v>
      </c>
      <c r="B121" s="434" t="s">
        <v>345</v>
      </c>
      <c r="C121" s="418"/>
      <c r="D121" s="419" t="s">
        <v>70</v>
      </c>
      <c r="E121" s="419"/>
      <c r="F121" s="420"/>
      <c r="G121" s="425">
        <v>3</v>
      </c>
      <c r="H121" s="411">
        <f t="shared" si="5"/>
        <v>90</v>
      </c>
      <c r="I121" s="409"/>
      <c r="J121" s="406"/>
      <c r="K121" s="406"/>
      <c r="L121" s="406"/>
      <c r="M121" s="413"/>
      <c r="N121" s="428"/>
      <c r="O121" s="419"/>
      <c r="P121" s="429"/>
      <c r="Q121" s="418"/>
      <c r="R121" s="419"/>
      <c r="S121" s="407"/>
    </row>
    <row r="122" spans="1:19" ht="15.75">
      <c r="A122" s="414" t="s">
        <v>184</v>
      </c>
      <c r="B122" s="435" t="s">
        <v>245</v>
      </c>
      <c r="C122" s="418"/>
      <c r="D122" s="419" t="s">
        <v>70</v>
      </c>
      <c r="E122" s="419"/>
      <c r="F122" s="420"/>
      <c r="G122" s="426">
        <v>3</v>
      </c>
      <c r="H122" s="427">
        <f t="shared" si="5"/>
        <v>90</v>
      </c>
      <c r="I122" s="418"/>
      <c r="J122" s="419"/>
      <c r="K122" s="419"/>
      <c r="L122" s="419"/>
      <c r="M122" s="420"/>
      <c r="N122" s="428"/>
      <c r="O122" s="419"/>
      <c r="P122" s="429"/>
      <c r="Q122" s="418"/>
      <c r="R122" s="419"/>
      <c r="S122" s="429"/>
    </row>
    <row r="123" spans="1:19" ht="15.75">
      <c r="A123" s="414" t="s">
        <v>185</v>
      </c>
      <c r="B123" s="436" t="s">
        <v>251</v>
      </c>
      <c r="C123" s="418"/>
      <c r="D123" s="419" t="s">
        <v>70</v>
      </c>
      <c r="E123" s="419"/>
      <c r="F123" s="420"/>
      <c r="G123" s="426">
        <v>3</v>
      </c>
      <c r="H123" s="427">
        <f t="shared" si="5"/>
        <v>90</v>
      </c>
      <c r="I123" s="418"/>
      <c r="J123" s="419"/>
      <c r="K123" s="419"/>
      <c r="L123" s="419"/>
      <c r="M123" s="420"/>
      <c r="N123" s="428"/>
      <c r="O123" s="419"/>
      <c r="P123" s="429"/>
      <c r="Q123" s="418"/>
      <c r="R123" s="419"/>
      <c r="S123" s="429"/>
    </row>
    <row r="124" spans="1:19" ht="15.75">
      <c r="A124" s="414" t="s">
        <v>232</v>
      </c>
      <c r="B124" s="436" t="s">
        <v>252</v>
      </c>
      <c r="C124" s="418"/>
      <c r="D124" s="419" t="s">
        <v>70</v>
      </c>
      <c r="E124" s="419"/>
      <c r="F124" s="420"/>
      <c r="G124" s="426">
        <v>3</v>
      </c>
      <c r="H124" s="427">
        <f t="shared" si="5"/>
        <v>90</v>
      </c>
      <c r="I124" s="418"/>
      <c r="J124" s="419"/>
      <c r="K124" s="419"/>
      <c r="L124" s="419"/>
      <c r="M124" s="420"/>
      <c r="N124" s="428"/>
      <c r="O124" s="419"/>
      <c r="P124" s="429"/>
      <c r="Q124" s="418"/>
      <c r="R124" s="419"/>
      <c r="S124" s="429"/>
    </row>
    <row r="125" spans="1:19" ht="15.75">
      <c r="A125" s="414" t="s">
        <v>233</v>
      </c>
      <c r="B125" s="436" t="s">
        <v>253</v>
      </c>
      <c r="C125" s="418"/>
      <c r="D125" s="419" t="s">
        <v>70</v>
      </c>
      <c r="E125" s="419"/>
      <c r="F125" s="420"/>
      <c r="G125" s="426">
        <v>3</v>
      </c>
      <c r="H125" s="427">
        <f t="shared" si="5"/>
        <v>90</v>
      </c>
      <c r="I125" s="418"/>
      <c r="J125" s="419"/>
      <c r="K125" s="419"/>
      <c r="L125" s="419"/>
      <c r="M125" s="420"/>
      <c r="N125" s="428"/>
      <c r="O125" s="419"/>
      <c r="P125" s="429"/>
      <c r="Q125" s="418"/>
      <c r="R125" s="419"/>
      <c r="S125" s="429"/>
    </row>
    <row r="126" spans="1:19" ht="15.75">
      <c r="A126" s="414" t="s">
        <v>234</v>
      </c>
      <c r="B126" s="435" t="s">
        <v>250</v>
      </c>
      <c r="C126" s="418"/>
      <c r="D126" s="419" t="s">
        <v>70</v>
      </c>
      <c r="E126" s="419"/>
      <c r="F126" s="420"/>
      <c r="G126" s="426">
        <v>3</v>
      </c>
      <c r="H126" s="427">
        <f t="shared" si="5"/>
        <v>90</v>
      </c>
      <c r="I126" s="418"/>
      <c r="J126" s="419"/>
      <c r="K126" s="419"/>
      <c r="L126" s="419"/>
      <c r="M126" s="420"/>
      <c r="N126" s="428"/>
      <c r="O126" s="419"/>
      <c r="P126" s="429"/>
      <c r="Q126" s="418"/>
      <c r="R126" s="419"/>
      <c r="S126" s="429"/>
    </row>
    <row r="127" spans="1:19" ht="31.5">
      <c r="A127" s="414" t="s">
        <v>180</v>
      </c>
      <c r="B127" s="434" t="s">
        <v>346</v>
      </c>
      <c r="C127" s="418"/>
      <c r="D127" s="419" t="s">
        <v>70</v>
      </c>
      <c r="E127" s="419"/>
      <c r="F127" s="420"/>
      <c r="G127" s="425">
        <v>3</v>
      </c>
      <c r="H127" s="411">
        <f t="shared" si="5"/>
        <v>90</v>
      </c>
      <c r="I127" s="409"/>
      <c r="J127" s="406"/>
      <c r="K127" s="406"/>
      <c r="L127" s="406"/>
      <c r="M127" s="413"/>
      <c r="N127" s="428"/>
      <c r="O127" s="419"/>
      <c r="P127" s="429"/>
      <c r="Q127" s="418"/>
      <c r="R127" s="419"/>
      <c r="S127" s="429"/>
    </row>
    <row r="128" spans="1:19" ht="15.75">
      <c r="A128" s="414" t="s">
        <v>186</v>
      </c>
      <c r="B128" s="436" t="s">
        <v>254</v>
      </c>
      <c r="C128" s="418"/>
      <c r="D128" s="419" t="s">
        <v>70</v>
      </c>
      <c r="E128" s="419"/>
      <c r="F128" s="420"/>
      <c r="G128" s="426">
        <v>3</v>
      </c>
      <c r="H128" s="427">
        <f t="shared" si="5"/>
        <v>90</v>
      </c>
      <c r="I128" s="418"/>
      <c r="J128" s="419"/>
      <c r="K128" s="419"/>
      <c r="L128" s="419"/>
      <c r="M128" s="420"/>
      <c r="N128" s="428"/>
      <c r="O128" s="419"/>
      <c r="P128" s="429"/>
      <c r="Q128" s="418"/>
      <c r="R128" s="419"/>
      <c r="S128" s="429"/>
    </row>
    <row r="129" spans="1:19" ht="15.75">
      <c r="A129" s="414" t="s">
        <v>187</v>
      </c>
      <c r="B129" s="436" t="s">
        <v>255</v>
      </c>
      <c r="C129" s="418"/>
      <c r="D129" s="419" t="s">
        <v>70</v>
      </c>
      <c r="E129" s="419"/>
      <c r="F129" s="420"/>
      <c r="G129" s="426">
        <v>3</v>
      </c>
      <c r="H129" s="427">
        <f t="shared" si="5"/>
        <v>90</v>
      </c>
      <c r="I129" s="418"/>
      <c r="J129" s="419"/>
      <c r="K129" s="419"/>
      <c r="L129" s="419"/>
      <c r="M129" s="420"/>
      <c r="N129" s="428"/>
      <c r="O129" s="419"/>
      <c r="P129" s="429"/>
      <c r="Q129" s="418"/>
      <c r="R129" s="419"/>
      <c r="S129" s="429"/>
    </row>
    <row r="130" spans="1:19" ht="15.75">
      <c r="A130" s="414" t="s">
        <v>235</v>
      </c>
      <c r="B130" s="436" t="s">
        <v>256</v>
      </c>
      <c r="C130" s="418"/>
      <c r="D130" s="419" t="s">
        <v>70</v>
      </c>
      <c r="E130" s="419"/>
      <c r="F130" s="420"/>
      <c r="G130" s="426">
        <v>3</v>
      </c>
      <c r="H130" s="427">
        <f t="shared" si="5"/>
        <v>90</v>
      </c>
      <c r="I130" s="418"/>
      <c r="J130" s="419"/>
      <c r="K130" s="419"/>
      <c r="L130" s="419"/>
      <c r="M130" s="420"/>
      <c r="N130" s="428"/>
      <c r="O130" s="419"/>
      <c r="P130" s="429"/>
      <c r="Q130" s="418"/>
      <c r="R130" s="419"/>
      <c r="S130" s="429"/>
    </row>
    <row r="131" spans="1:19" ht="15.75">
      <c r="A131" s="53" t="s">
        <v>236</v>
      </c>
      <c r="B131" s="436" t="s">
        <v>245</v>
      </c>
      <c r="C131" s="421"/>
      <c r="D131" s="419" t="s">
        <v>70</v>
      </c>
      <c r="E131" s="422"/>
      <c r="F131" s="423"/>
      <c r="G131" s="55">
        <v>3</v>
      </c>
      <c r="H131" s="427">
        <f t="shared" si="5"/>
        <v>90</v>
      </c>
      <c r="I131" s="421"/>
      <c r="J131" s="422"/>
      <c r="K131" s="422"/>
      <c r="L131" s="422"/>
      <c r="M131" s="423"/>
      <c r="N131" s="430"/>
      <c r="O131" s="422"/>
      <c r="P131" s="431"/>
      <c r="Q131" s="421"/>
      <c r="R131" s="422"/>
      <c r="S131" s="431"/>
    </row>
    <row r="132" spans="1:19" ht="15.75">
      <c r="A132" s="53" t="s">
        <v>237</v>
      </c>
      <c r="B132" s="436" t="s">
        <v>257</v>
      </c>
      <c r="C132" s="421"/>
      <c r="D132" s="419" t="s">
        <v>70</v>
      </c>
      <c r="E132" s="422"/>
      <c r="F132" s="423"/>
      <c r="G132" s="55">
        <v>3</v>
      </c>
      <c r="H132" s="427">
        <f t="shared" si="5"/>
        <v>90</v>
      </c>
      <c r="I132" s="421"/>
      <c r="J132" s="422"/>
      <c r="K132" s="422"/>
      <c r="L132" s="422"/>
      <c r="M132" s="423"/>
      <c r="N132" s="430"/>
      <c r="O132" s="422"/>
      <c r="P132" s="431"/>
      <c r="Q132" s="421"/>
      <c r="R132" s="422"/>
      <c r="S132" s="431"/>
    </row>
    <row r="133" spans="1:19" ht="15.75">
      <c r="A133" s="53" t="s">
        <v>238</v>
      </c>
      <c r="B133" s="436" t="s">
        <v>258</v>
      </c>
      <c r="C133" s="421"/>
      <c r="D133" s="419" t="s">
        <v>70</v>
      </c>
      <c r="E133" s="422"/>
      <c r="F133" s="423"/>
      <c r="G133" s="55">
        <v>3</v>
      </c>
      <c r="H133" s="427">
        <f t="shared" si="5"/>
        <v>90</v>
      </c>
      <c r="I133" s="421"/>
      <c r="J133" s="422"/>
      <c r="K133" s="422"/>
      <c r="L133" s="422"/>
      <c r="M133" s="423"/>
      <c r="N133" s="430"/>
      <c r="O133" s="422"/>
      <c r="P133" s="431"/>
      <c r="Q133" s="421"/>
      <c r="R133" s="422"/>
      <c r="S133" s="431"/>
    </row>
    <row r="134" spans="1:19" ht="15.75">
      <c r="A134" s="53" t="s">
        <v>239</v>
      </c>
      <c r="B134" s="438" t="s">
        <v>259</v>
      </c>
      <c r="C134" s="421"/>
      <c r="D134" s="419" t="s">
        <v>70</v>
      </c>
      <c r="E134" s="422"/>
      <c r="F134" s="423"/>
      <c r="G134" s="55">
        <v>3</v>
      </c>
      <c r="H134" s="427">
        <f t="shared" si="5"/>
        <v>90</v>
      </c>
      <c r="I134" s="421"/>
      <c r="J134" s="422"/>
      <c r="K134" s="422"/>
      <c r="L134" s="422"/>
      <c r="M134" s="423"/>
      <c r="N134" s="430"/>
      <c r="O134" s="422"/>
      <c r="P134" s="431"/>
      <c r="Q134" s="421"/>
      <c r="R134" s="422"/>
      <c r="S134" s="431"/>
    </row>
    <row r="135" spans="1:19" ht="16.5" thickBot="1">
      <c r="A135" s="454" t="s">
        <v>240</v>
      </c>
      <c r="B135" s="436" t="s">
        <v>250</v>
      </c>
      <c r="C135" s="455"/>
      <c r="D135" s="468" t="s">
        <v>70</v>
      </c>
      <c r="E135" s="456"/>
      <c r="F135" s="457"/>
      <c r="G135" s="458">
        <v>3</v>
      </c>
      <c r="H135" s="404">
        <f t="shared" si="5"/>
        <v>90</v>
      </c>
      <c r="I135" s="455"/>
      <c r="J135" s="456"/>
      <c r="K135" s="456"/>
      <c r="L135" s="456"/>
      <c r="M135" s="457"/>
      <c r="N135" s="459"/>
      <c r="O135" s="456"/>
      <c r="P135" s="460"/>
      <c r="Q135" s="455"/>
      <c r="R135" s="456"/>
      <c r="S135" s="460"/>
    </row>
    <row r="136" spans="1:19" ht="16.5" thickBot="1">
      <c r="A136" s="886" t="s">
        <v>365</v>
      </c>
      <c r="B136" s="887"/>
      <c r="C136" s="887"/>
      <c r="D136" s="887"/>
      <c r="E136" s="887"/>
      <c r="F136" s="888"/>
      <c r="G136" s="27">
        <f>G112+G121+G127</f>
        <v>9</v>
      </c>
      <c r="H136" s="465">
        <f>H112+H121+H127</f>
        <v>270</v>
      </c>
      <c r="I136" s="464"/>
      <c r="J136" s="462"/>
      <c r="K136" s="462"/>
      <c r="L136" s="462"/>
      <c r="M136" s="466"/>
      <c r="N136" s="461"/>
      <c r="O136" s="462"/>
      <c r="P136" s="463"/>
      <c r="Q136" s="464"/>
      <c r="R136" s="462"/>
      <c r="S136" s="463"/>
    </row>
    <row r="137" spans="1:19" ht="16.5" thickBot="1">
      <c r="A137" s="846" t="s">
        <v>242</v>
      </c>
      <c r="B137" s="847"/>
      <c r="C137" s="847"/>
      <c r="D137" s="847"/>
      <c r="E137" s="847"/>
      <c r="F137" s="847"/>
      <c r="G137" s="847"/>
      <c r="H137" s="847"/>
      <c r="I137" s="847"/>
      <c r="J137" s="847"/>
      <c r="K137" s="847"/>
      <c r="L137" s="847"/>
      <c r="M137" s="847"/>
      <c r="N137" s="847"/>
      <c r="O137" s="847"/>
      <c r="P137" s="847"/>
      <c r="Q137" s="847"/>
      <c r="R137" s="847"/>
      <c r="S137" s="848"/>
    </row>
    <row r="138" spans="1:19" ht="31.5">
      <c r="A138" s="59" t="s">
        <v>260</v>
      </c>
      <c r="B138" s="439" t="s">
        <v>263</v>
      </c>
      <c r="C138" s="130"/>
      <c r="D138" s="128" t="s">
        <v>171</v>
      </c>
      <c r="E138" s="128"/>
      <c r="F138" s="131"/>
      <c r="G138" s="318">
        <v>5.5</v>
      </c>
      <c r="H138" s="403">
        <f>G138*30</f>
        <v>165</v>
      </c>
      <c r="I138" s="298">
        <f>J138+K138+L138</f>
        <v>63</v>
      </c>
      <c r="J138" s="299">
        <v>27</v>
      </c>
      <c r="K138" s="299"/>
      <c r="L138" s="299">
        <v>36</v>
      </c>
      <c r="M138" s="300">
        <f>H138-I138</f>
        <v>102</v>
      </c>
      <c r="N138" s="133"/>
      <c r="O138" s="128">
        <v>3</v>
      </c>
      <c r="P138" s="129">
        <v>4</v>
      </c>
      <c r="Q138" s="133"/>
      <c r="R138" s="128"/>
      <c r="S138" s="129"/>
    </row>
    <row r="139" spans="1:19" ht="15.75">
      <c r="A139" s="53" t="s">
        <v>261</v>
      </c>
      <c r="B139" s="437" t="s">
        <v>264</v>
      </c>
      <c r="C139" s="41"/>
      <c r="D139" s="23"/>
      <c r="E139" s="23"/>
      <c r="F139" s="306"/>
      <c r="G139" s="42">
        <f>G140+G141</f>
        <v>5.5</v>
      </c>
      <c r="H139" s="40">
        <f>H140+H141</f>
        <v>165</v>
      </c>
      <c r="I139" s="41">
        <f>I140+I141</f>
        <v>63</v>
      </c>
      <c r="J139" s="23">
        <f>J140+J141</f>
        <v>27</v>
      </c>
      <c r="K139" s="23"/>
      <c r="L139" s="23">
        <f>L140+L141</f>
        <v>36</v>
      </c>
      <c r="M139" s="306">
        <f>M140+M141</f>
        <v>102</v>
      </c>
      <c r="N139" s="22"/>
      <c r="O139" s="23"/>
      <c r="P139" s="24"/>
      <c r="Q139" s="22"/>
      <c r="R139" s="23"/>
      <c r="S139" s="24"/>
    </row>
    <row r="140" spans="1:19" ht="15.75">
      <c r="A140" s="53" t="s">
        <v>335</v>
      </c>
      <c r="B140" s="437" t="s">
        <v>264</v>
      </c>
      <c r="C140" s="41"/>
      <c r="D140" s="23"/>
      <c r="E140" s="23"/>
      <c r="F140" s="306"/>
      <c r="G140" s="42">
        <v>2.5</v>
      </c>
      <c r="H140" s="40">
        <f>G140*30</f>
        <v>75</v>
      </c>
      <c r="I140" s="41">
        <f>J140+K140+L140</f>
        <v>27</v>
      </c>
      <c r="J140" s="23">
        <v>9</v>
      </c>
      <c r="K140" s="23"/>
      <c r="L140" s="23">
        <v>18</v>
      </c>
      <c r="M140" s="306">
        <f>H140-I140</f>
        <v>48</v>
      </c>
      <c r="N140" s="22"/>
      <c r="O140" s="23">
        <v>3</v>
      </c>
      <c r="P140" s="24"/>
      <c r="Q140" s="22"/>
      <c r="R140" s="23"/>
      <c r="S140" s="24"/>
    </row>
    <row r="141" spans="1:19" ht="15.75">
      <c r="A141" s="53" t="s">
        <v>336</v>
      </c>
      <c r="B141" s="437" t="s">
        <v>264</v>
      </c>
      <c r="C141" s="41"/>
      <c r="D141" s="23" t="s">
        <v>171</v>
      </c>
      <c r="E141" s="23"/>
      <c r="F141" s="306"/>
      <c r="G141" s="42">
        <v>3</v>
      </c>
      <c r="H141" s="40">
        <f>G141*30</f>
        <v>90</v>
      </c>
      <c r="I141" s="41">
        <f>J141+K141+L141</f>
        <v>36</v>
      </c>
      <c r="J141" s="23">
        <v>18</v>
      </c>
      <c r="K141" s="23"/>
      <c r="L141" s="23">
        <v>18</v>
      </c>
      <c r="M141" s="306">
        <f>H141-I141</f>
        <v>54</v>
      </c>
      <c r="N141" s="22"/>
      <c r="O141" s="23"/>
      <c r="P141" s="24">
        <v>4</v>
      </c>
      <c r="Q141" s="22"/>
      <c r="R141" s="23"/>
      <c r="S141" s="24"/>
    </row>
    <row r="142" spans="1:19" ht="15.75">
      <c r="A142" s="53" t="s">
        <v>262</v>
      </c>
      <c r="B142" s="437" t="s">
        <v>265</v>
      </c>
      <c r="C142" s="41"/>
      <c r="D142" s="23"/>
      <c r="E142" s="23"/>
      <c r="F142" s="306"/>
      <c r="G142" s="42">
        <f>G143+G144</f>
        <v>5.5</v>
      </c>
      <c r="H142" s="40">
        <f>H143+H144</f>
        <v>165</v>
      </c>
      <c r="I142" s="41">
        <f>I143+I144</f>
        <v>63</v>
      </c>
      <c r="J142" s="23">
        <f>J143+J144</f>
        <v>27</v>
      </c>
      <c r="K142" s="23"/>
      <c r="L142" s="23">
        <f>L143+L144</f>
        <v>36</v>
      </c>
      <c r="M142" s="306">
        <f>M143+M144</f>
        <v>102</v>
      </c>
      <c r="N142" s="22"/>
      <c r="O142" s="23"/>
      <c r="P142" s="24"/>
      <c r="Q142" s="22"/>
      <c r="R142" s="23"/>
      <c r="S142" s="24"/>
    </row>
    <row r="143" spans="1:19" ht="15.75">
      <c r="A143" s="53" t="s">
        <v>337</v>
      </c>
      <c r="B143" s="437" t="s">
        <v>265</v>
      </c>
      <c r="C143" s="41"/>
      <c r="D143" s="23"/>
      <c r="E143" s="23"/>
      <c r="F143" s="306"/>
      <c r="G143" s="42">
        <v>2.5</v>
      </c>
      <c r="H143" s="40">
        <f aca="true" t="shared" si="6" ref="H143:H150">G143*30</f>
        <v>75</v>
      </c>
      <c r="I143" s="41">
        <f aca="true" t="shared" si="7" ref="I143:I150">J143+K143+L143</f>
        <v>27</v>
      </c>
      <c r="J143" s="23">
        <v>9</v>
      </c>
      <c r="K143" s="23"/>
      <c r="L143" s="23">
        <v>18</v>
      </c>
      <c r="M143" s="306">
        <f aca="true" t="shared" si="8" ref="M143:M150">H143-I143</f>
        <v>48</v>
      </c>
      <c r="N143" s="22"/>
      <c r="O143" s="23">
        <v>3</v>
      </c>
      <c r="P143" s="24"/>
      <c r="Q143" s="22"/>
      <c r="R143" s="23"/>
      <c r="S143" s="24"/>
    </row>
    <row r="144" spans="1:19" ht="15.75">
      <c r="A144" s="53" t="s">
        <v>338</v>
      </c>
      <c r="B144" s="437" t="s">
        <v>265</v>
      </c>
      <c r="C144" s="41"/>
      <c r="D144" s="23" t="s">
        <v>171</v>
      </c>
      <c r="E144" s="23"/>
      <c r="F144" s="306"/>
      <c r="G144" s="42">
        <v>3</v>
      </c>
      <c r="H144" s="40">
        <f t="shared" si="6"/>
        <v>90</v>
      </c>
      <c r="I144" s="41">
        <f t="shared" si="7"/>
        <v>36</v>
      </c>
      <c r="J144" s="23">
        <v>18</v>
      </c>
      <c r="K144" s="23"/>
      <c r="L144" s="23">
        <v>18</v>
      </c>
      <c r="M144" s="306">
        <f t="shared" si="8"/>
        <v>54</v>
      </c>
      <c r="N144" s="22"/>
      <c r="O144" s="23"/>
      <c r="P144" s="24">
        <v>4</v>
      </c>
      <c r="Q144" s="22"/>
      <c r="R144" s="23"/>
      <c r="S144" s="24"/>
    </row>
    <row r="145" spans="1:19" ht="31.5">
      <c r="A145" s="53" t="s">
        <v>268</v>
      </c>
      <c r="B145" s="434" t="s">
        <v>266</v>
      </c>
      <c r="C145" s="41"/>
      <c r="D145" s="23" t="s">
        <v>170</v>
      </c>
      <c r="E145" s="23"/>
      <c r="F145" s="306"/>
      <c r="G145" s="307">
        <v>3</v>
      </c>
      <c r="H145" s="303">
        <f t="shared" si="6"/>
        <v>90</v>
      </c>
      <c r="I145" s="304">
        <f t="shared" si="7"/>
        <v>30</v>
      </c>
      <c r="J145" s="39">
        <v>20</v>
      </c>
      <c r="K145" s="39"/>
      <c r="L145" s="39">
        <v>10</v>
      </c>
      <c r="M145" s="305">
        <f t="shared" si="8"/>
        <v>60</v>
      </c>
      <c r="N145" s="22"/>
      <c r="O145" s="23">
        <v>3</v>
      </c>
      <c r="P145" s="24"/>
      <c r="Q145" s="22"/>
      <c r="R145" s="23"/>
      <c r="S145" s="24"/>
    </row>
    <row r="146" spans="1:19" ht="15.75">
      <c r="A146" s="53" t="s">
        <v>269</v>
      </c>
      <c r="B146" s="437" t="s">
        <v>190</v>
      </c>
      <c r="C146" s="41"/>
      <c r="D146" s="23" t="s">
        <v>170</v>
      </c>
      <c r="E146" s="23"/>
      <c r="F146" s="306"/>
      <c r="G146" s="42">
        <v>3</v>
      </c>
      <c r="H146" s="40">
        <f t="shared" si="6"/>
        <v>90</v>
      </c>
      <c r="I146" s="41">
        <f t="shared" si="7"/>
        <v>30</v>
      </c>
      <c r="J146" s="23">
        <v>20</v>
      </c>
      <c r="K146" s="23"/>
      <c r="L146" s="23">
        <v>10</v>
      </c>
      <c r="M146" s="306">
        <f t="shared" si="8"/>
        <v>60</v>
      </c>
      <c r="N146" s="22"/>
      <c r="O146" s="23">
        <v>3</v>
      </c>
      <c r="P146" s="24"/>
      <c r="Q146" s="22"/>
      <c r="R146" s="23"/>
      <c r="S146" s="24"/>
    </row>
    <row r="147" spans="1:19" ht="15.75">
      <c r="A147" s="454" t="s">
        <v>270</v>
      </c>
      <c r="B147" s="438" t="s">
        <v>267</v>
      </c>
      <c r="C147" s="441"/>
      <c r="D147" s="442" t="s">
        <v>170</v>
      </c>
      <c r="E147" s="442"/>
      <c r="F147" s="443"/>
      <c r="G147" s="440">
        <v>3</v>
      </c>
      <c r="H147" s="451">
        <f t="shared" si="6"/>
        <v>90</v>
      </c>
      <c r="I147" s="441">
        <f t="shared" si="7"/>
        <v>30</v>
      </c>
      <c r="J147" s="442">
        <v>20</v>
      </c>
      <c r="K147" s="442"/>
      <c r="L147" s="442">
        <v>10</v>
      </c>
      <c r="M147" s="443">
        <f t="shared" si="8"/>
        <v>60</v>
      </c>
      <c r="N147" s="449"/>
      <c r="O147" s="442">
        <v>3</v>
      </c>
      <c r="P147" s="450"/>
      <c r="Q147" s="449"/>
      <c r="R147" s="442"/>
      <c r="S147" s="450"/>
    </row>
    <row r="148" spans="1:19" ht="31.5">
      <c r="A148" s="504" t="s">
        <v>280</v>
      </c>
      <c r="B148" s="447" t="s">
        <v>279</v>
      </c>
      <c r="C148" s="41"/>
      <c r="D148" s="23" t="s">
        <v>350</v>
      </c>
      <c r="E148" s="23"/>
      <c r="F148" s="306"/>
      <c r="G148" s="307">
        <v>9</v>
      </c>
      <c r="H148" s="303">
        <f t="shared" si="6"/>
        <v>270</v>
      </c>
      <c r="I148" s="304">
        <f t="shared" si="7"/>
        <v>102</v>
      </c>
      <c r="J148" s="39">
        <v>51</v>
      </c>
      <c r="K148" s="39">
        <v>51</v>
      </c>
      <c r="L148" s="39"/>
      <c r="M148" s="305">
        <f t="shared" si="8"/>
        <v>168</v>
      </c>
      <c r="N148" s="22"/>
      <c r="O148" s="23">
        <v>2</v>
      </c>
      <c r="P148" s="24">
        <v>6</v>
      </c>
      <c r="Q148" s="22">
        <v>2</v>
      </c>
      <c r="R148" s="23"/>
      <c r="S148" s="24"/>
    </row>
    <row r="149" spans="1:19" ht="31.5">
      <c r="A149" s="507"/>
      <c r="B149" s="434" t="s">
        <v>348</v>
      </c>
      <c r="C149" s="144"/>
      <c r="D149" s="145" t="s">
        <v>171</v>
      </c>
      <c r="E149" s="145"/>
      <c r="F149" s="174"/>
      <c r="G149" s="175">
        <v>6.5</v>
      </c>
      <c r="H149" s="176">
        <f t="shared" si="6"/>
        <v>195</v>
      </c>
      <c r="I149" s="144">
        <f t="shared" si="7"/>
        <v>72</v>
      </c>
      <c r="J149" s="145">
        <v>36</v>
      </c>
      <c r="K149" s="145">
        <v>36</v>
      </c>
      <c r="L149" s="145"/>
      <c r="M149" s="174">
        <f t="shared" si="8"/>
        <v>123</v>
      </c>
      <c r="N149" s="153"/>
      <c r="O149" s="145">
        <v>2</v>
      </c>
      <c r="P149" s="149">
        <v>6</v>
      </c>
      <c r="Q149" s="153"/>
      <c r="R149" s="145"/>
      <c r="S149" s="149"/>
    </row>
    <row r="150" spans="1:19" ht="31.5">
      <c r="A150" s="501"/>
      <c r="B150" s="434" t="s">
        <v>349</v>
      </c>
      <c r="C150" s="41"/>
      <c r="D150" s="23">
        <v>3</v>
      </c>
      <c r="E150" s="23"/>
      <c r="F150" s="306"/>
      <c r="G150" s="42">
        <v>2.5</v>
      </c>
      <c r="H150" s="40">
        <f t="shared" si="6"/>
        <v>75</v>
      </c>
      <c r="I150" s="41">
        <f t="shared" si="7"/>
        <v>30</v>
      </c>
      <c r="J150" s="23">
        <v>15</v>
      </c>
      <c r="K150" s="23">
        <v>15</v>
      </c>
      <c r="L150" s="23"/>
      <c r="M150" s="306">
        <f t="shared" si="8"/>
        <v>45</v>
      </c>
      <c r="N150" s="22"/>
      <c r="O150" s="23"/>
      <c r="P150" s="24"/>
      <c r="Q150" s="22">
        <v>2</v>
      </c>
      <c r="R150" s="23"/>
      <c r="S150" s="24"/>
    </row>
    <row r="151" spans="1:19" ht="15.75">
      <c r="A151" s="501" t="s">
        <v>278</v>
      </c>
      <c r="B151" s="438" t="s">
        <v>275</v>
      </c>
      <c r="C151" s="41"/>
      <c r="D151" s="23"/>
      <c r="E151" s="23"/>
      <c r="F151" s="306"/>
      <c r="G151" s="42">
        <f>G152+G153+G154</f>
        <v>9</v>
      </c>
      <c r="H151" s="40">
        <f>H152+H153+H154</f>
        <v>270</v>
      </c>
      <c r="I151" s="41">
        <f>I152+I153+I154</f>
        <v>102</v>
      </c>
      <c r="J151" s="23">
        <f>J152+J153+J154</f>
        <v>51</v>
      </c>
      <c r="K151" s="23">
        <f>K152+K153+K154</f>
        <v>51</v>
      </c>
      <c r="L151" s="23"/>
      <c r="M151" s="306">
        <f>M152+M153+M154</f>
        <v>168</v>
      </c>
      <c r="N151" s="22"/>
      <c r="O151" s="23"/>
      <c r="P151" s="24"/>
      <c r="Q151" s="22"/>
      <c r="R151" s="23"/>
      <c r="S151" s="24"/>
    </row>
    <row r="152" spans="1:19" ht="15.75">
      <c r="A152" s="501" t="s">
        <v>277</v>
      </c>
      <c r="B152" s="438" t="s">
        <v>275</v>
      </c>
      <c r="C152" s="41"/>
      <c r="D152" s="23"/>
      <c r="E152" s="23"/>
      <c r="F152" s="306"/>
      <c r="G152" s="42">
        <v>1.5</v>
      </c>
      <c r="H152" s="40">
        <f>G152*30</f>
        <v>45</v>
      </c>
      <c r="I152" s="41">
        <f>J152+K152+L152</f>
        <v>18</v>
      </c>
      <c r="J152" s="23">
        <v>9</v>
      </c>
      <c r="K152" s="23">
        <v>9</v>
      </c>
      <c r="L152" s="23"/>
      <c r="M152" s="306">
        <f>H152-I152</f>
        <v>27</v>
      </c>
      <c r="N152" s="22"/>
      <c r="O152" s="23">
        <v>2</v>
      </c>
      <c r="P152" s="24"/>
      <c r="Q152" s="22"/>
      <c r="R152" s="23"/>
      <c r="S152" s="24"/>
    </row>
    <row r="153" spans="1:19" ht="15.75">
      <c r="A153" s="501" t="s">
        <v>276</v>
      </c>
      <c r="B153" s="438" t="s">
        <v>275</v>
      </c>
      <c r="C153" s="41"/>
      <c r="D153" s="23" t="s">
        <v>171</v>
      </c>
      <c r="E153" s="23"/>
      <c r="F153" s="306"/>
      <c r="G153" s="42">
        <v>5</v>
      </c>
      <c r="H153" s="40">
        <f>G153*30</f>
        <v>150</v>
      </c>
      <c r="I153" s="41">
        <f>J153+K153+L153</f>
        <v>54</v>
      </c>
      <c r="J153" s="23">
        <v>27</v>
      </c>
      <c r="K153" s="23">
        <v>27</v>
      </c>
      <c r="L153" s="23"/>
      <c r="M153" s="306">
        <f>H153-I153</f>
        <v>96</v>
      </c>
      <c r="N153" s="22"/>
      <c r="O153" s="23"/>
      <c r="P153" s="24">
        <v>6</v>
      </c>
      <c r="Q153" s="22"/>
      <c r="R153" s="23"/>
      <c r="S153" s="24"/>
    </row>
    <row r="154" spans="1:19" ht="15.75">
      <c r="A154" s="501" t="s">
        <v>366</v>
      </c>
      <c r="B154" s="438" t="s">
        <v>275</v>
      </c>
      <c r="C154" s="41"/>
      <c r="D154" s="23">
        <v>3</v>
      </c>
      <c r="E154" s="23"/>
      <c r="F154" s="306"/>
      <c r="G154" s="42">
        <v>2.5</v>
      </c>
      <c r="H154" s="40">
        <f>G154*30</f>
        <v>75</v>
      </c>
      <c r="I154" s="41">
        <f>J154+K154+L154</f>
        <v>30</v>
      </c>
      <c r="J154" s="23">
        <v>15</v>
      </c>
      <c r="K154" s="23">
        <v>15</v>
      </c>
      <c r="L154" s="23"/>
      <c r="M154" s="306">
        <f>H154-I154</f>
        <v>45</v>
      </c>
      <c r="N154" s="22"/>
      <c r="O154" s="23"/>
      <c r="P154" s="24"/>
      <c r="Q154" s="22">
        <v>2</v>
      </c>
      <c r="R154" s="23"/>
      <c r="S154" s="24"/>
    </row>
    <row r="155" spans="1:19" ht="15.75">
      <c r="A155" s="501" t="s">
        <v>274</v>
      </c>
      <c r="B155" s="438" t="s">
        <v>271</v>
      </c>
      <c r="C155" s="41"/>
      <c r="D155" s="23"/>
      <c r="E155" s="23"/>
      <c r="F155" s="306"/>
      <c r="G155" s="42">
        <f>G156+G157+G158</f>
        <v>9</v>
      </c>
      <c r="H155" s="40">
        <f>H156+H157+H158</f>
        <v>270</v>
      </c>
      <c r="I155" s="41">
        <f>I156+I157+I158</f>
        <v>102</v>
      </c>
      <c r="J155" s="23">
        <f>J156+J157+J158</f>
        <v>51</v>
      </c>
      <c r="K155" s="23">
        <f>K156+K157+K158</f>
        <v>51</v>
      </c>
      <c r="L155" s="23"/>
      <c r="M155" s="306">
        <f>M156+M157+M158</f>
        <v>168</v>
      </c>
      <c r="N155" s="22"/>
      <c r="O155" s="23"/>
      <c r="P155" s="24"/>
      <c r="Q155" s="22"/>
      <c r="R155" s="23"/>
      <c r="S155" s="24"/>
    </row>
    <row r="156" spans="1:19" ht="15.75">
      <c r="A156" s="501" t="s">
        <v>273</v>
      </c>
      <c r="B156" s="438" t="s">
        <v>271</v>
      </c>
      <c r="C156" s="41"/>
      <c r="D156" s="23"/>
      <c r="E156" s="23"/>
      <c r="F156" s="306"/>
      <c r="G156" s="42">
        <v>1.5</v>
      </c>
      <c r="H156" s="40">
        <f>G156*30</f>
        <v>45</v>
      </c>
      <c r="I156" s="41">
        <f>J156+K156+L156</f>
        <v>18</v>
      </c>
      <c r="J156" s="23">
        <v>9</v>
      </c>
      <c r="K156" s="23">
        <v>9</v>
      </c>
      <c r="L156" s="23"/>
      <c r="M156" s="306">
        <f>H156-I156</f>
        <v>27</v>
      </c>
      <c r="N156" s="22"/>
      <c r="O156" s="23">
        <v>2</v>
      </c>
      <c r="P156" s="24"/>
      <c r="Q156" s="22"/>
      <c r="R156" s="23"/>
      <c r="S156" s="24"/>
    </row>
    <row r="157" spans="1:19" ht="15.75">
      <c r="A157" s="501" t="s">
        <v>272</v>
      </c>
      <c r="B157" s="438" t="s">
        <v>271</v>
      </c>
      <c r="C157" s="41"/>
      <c r="D157" s="23" t="s">
        <v>171</v>
      </c>
      <c r="E157" s="23"/>
      <c r="F157" s="306"/>
      <c r="G157" s="42">
        <v>5</v>
      </c>
      <c r="H157" s="40">
        <f>G157*30</f>
        <v>150</v>
      </c>
      <c r="I157" s="41">
        <f>J157+K157+L157</f>
        <v>54</v>
      </c>
      <c r="J157" s="23">
        <v>27</v>
      </c>
      <c r="K157" s="23">
        <v>27</v>
      </c>
      <c r="L157" s="23"/>
      <c r="M157" s="306">
        <f>H157-I157</f>
        <v>96</v>
      </c>
      <c r="N157" s="22"/>
      <c r="O157" s="23"/>
      <c r="P157" s="24">
        <v>6</v>
      </c>
      <c r="Q157" s="22"/>
      <c r="R157" s="23"/>
      <c r="S157" s="24"/>
    </row>
    <row r="158" spans="1:19" ht="15.75">
      <c r="A158" s="501" t="s">
        <v>367</v>
      </c>
      <c r="B158" s="438" t="s">
        <v>271</v>
      </c>
      <c r="C158" s="41"/>
      <c r="D158" s="23">
        <v>3</v>
      </c>
      <c r="E158" s="23"/>
      <c r="F158" s="306"/>
      <c r="G158" s="42">
        <v>2.5</v>
      </c>
      <c r="H158" s="40">
        <f>G158*30</f>
        <v>75</v>
      </c>
      <c r="I158" s="41">
        <f>J158+K158+L158</f>
        <v>30</v>
      </c>
      <c r="J158" s="23">
        <v>15</v>
      </c>
      <c r="K158" s="23">
        <v>15</v>
      </c>
      <c r="L158" s="23"/>
      <c r="M158" s="306">
        <f>H158-I158</f>
        <v>45</v>
      </c>
      <c r="N158" s="22"/>
      <c r="O158" s="23"/>
      <c r="P158" s="24"/>
      <c r="Q158" s="22">
        <v>2</v>
      </c>
      <c r="R158" s="23"/>
      <c r="S158" s="24"/>
    </row>
    <row r="159" spans="1:19" ht="31.5">
      <c r="A159" s="501" t="s">
        <v>281</v>
      </c>
      <c r="B159" s="437" t="s">
        <v>282</v>
      </c>
      <c r="C159" s="41">
        <v>3</v>
      </c>
      <c r="D159" s="23"/>
      <c r="E159" s="23"/>
      <c r="F159" s="306" t="s">
        <v>45</v>
      </c>
      <c r="G159" s="307">
        <v>10</v>
      </c>
      <c r="H159" s="303">
        <f>G159*30</f>
        <v>300</v>
      </c>
      <c r="I159" s="304">
        <f>J159+K159+L159</f>
        <v>108</v>
      </c>
      <c r="J159" s="39">
        <v>60</v>
      </c>
      <c r="K159" s="39">
        <v>15</v>
      </c>
      <c r="L159" s="39">
        <v>33</v>
      </c>
      <c r="M159" s="305">
        <f>H159-I159</f>
        <v>192</v>
      </c>
      <c r="N159" s="22"/>
      <c r="O159" s="23"/>
      <c r="P159" s="24"/>
      <c r="Q159" s="22">
        <v>6</v>
      </c>
      <c r="R159" s="23">
        <v>2</v>
      </c>
      <c r="S159" s="24"/>
    </row>
    <row r="160" spans="1:19" ht="15.75">
      <c r="A160" s="501" t="s">
        <v>283</v>
      </c>
      <c r="B160" s="438" t="s">
        <v>284</v>
      </c>
      <c r="C160" s="41"/>
      <c r="D160" s="23"/>
      <c r="E160" s="23"/>
      <c r="F160" s="306"/>
      <c r="G160" s="42">
        <f aca="true" t="shared" si="9" ref="G160:M160">G161+G162</f>
        <v>10</v>
      </c>
      <c r="H160" s="40">
        <f t="shared" si="9"/>
        <v>300</v>
      </c>
      <c r="I160" s="41">
        <f t="shared" si="9"/>
        <v>108</v>
      </c>
      <c r="J160" s="23">
        <f t="shared" si="9"/>
        <v>60</v>
      </c>
      <c r="K160" s="23">
        <f t="shared" si="9"/>
        <v>15</v>
      </c>
      <c r="L160" s="23">
        <f t="shared" si="9"/>
        <v>33</v>
      </c>
      <c r="M160" s="306">
        <f t="shared" si="9"/>
        <v>192</v>
      </c>
      <c r="N160" s="22"/>
      <c r="O160" s="23"/>
      <c r="P160" s="24"/>
      <c r="Q160" s="22"/>
      <c r="R160" s="23"/>
      <c r="S160" s="24"/>
    </row>
    <row r="161" spans="1:19" ht="15.75">
      <c r="A161" s="501" t="s">
        <v>285</v>
      </c>
      <c r="B161" s="438" t="s">
        <v>284</v>
      </c>
      <c r="C161" s="41">
        <v>3</v>
      </c>
      <c r="D161" s="23"/>
      <c r="E161" s="23"/>
      <c r="F161" s="306"/>
      <c r="G161" s="42">
        <v>8.5</v>
      </c>
      <c r="H161" s="40">
        <f>G161*30</f>
        <v>255</v>
      </c>
      <c r="I161" s="41">
        <f>J161+K161+L161</f>
        <v>90</v>
      </c>
      <c r="J161" s="23">
        <v>60</v>
      </c>
      <c r="K161" s="23">
        <v>15</v>
      </c>
      <c r="L161" s="23">
        <v>15</v>
      </c>
      <c r="M161" s="306">
        <f>H161-I161</f>
        <v>165</v>
      </c>
      <c r="N161" s="22"/>
      <c r="O161" s="23"/>
      <c r="P161" s="24"/>
      <c r="Q161" s="22">
        <v>6</v>
      </c>
      <c r="R161" s="23"/>
      <c r="S161" s="24"/>
    </row>
    <row r="162" spans="1:19" ht="31.5">
      <c r="A162" s="501" t="s">
        <v>286</v>
      </c>
      <c r="B162" s="437" t="s">
        <v>287</v>
      </c>
      <c r="C162" s="41"/>
      <c r="D162" s="23"/>
      <c r="E162" s="23"/>
      <c r="F162" s="306" t="s">
        <v>45</v>
      </c>
      <c r="G162" s="42">
        <v>1.5</v>
      </c>
      <c r="H162" s="40">
        <f>G162*30</f>
        <v>45</v>
      </c>
      <c r="I162" s="41">
        <f>J162+K162+L162</f>
        <v>18</v>
      </c>
      <c r="J162" s="23"/>
      <c r="K162" s="23"/>
      <c r="L162" s="23">
        <v>18</v>
      </c>
      <c r="M162" s="306">
        <f>H162-I162</f>
        <v>27</v>
      </c>
      <c r="N162" s="22"/>
      <c r="O162" s="23"/>
      <c r="P162" s="24"/>
      <c r="Q162" s="22"/>
      <c r="R162" s="23">
        <v>2</v>
      </c>
      <c r="S162" s="24"/>
    </row>
    <row r="163" spans="1:19" ht="31.5">
      <c r="A163" s="501" t="s">
        <v>288</v>
      </c>
      <c r="B163" s="437" t="s">
        <v>289</v>
      </c>
      <c r="C163" s="41"/>
      <c r="D163" s="23"/>
      <c r="E163" s="23"/>
      <c r="F163" s="306"/>
      <c r="G163" s="42">
        <f aca="true" t="shared" si="10" ref="G163:M163">G164+G165</f>
        <v>10</v>
      </c>
      <c r="H163" s="40">
        <f t="shared" si="10"/>
        <v>300</v>
      </c>
      <c r="I163" s="41">
        <f t="shared" si="10"/>
        <v>108</v>
      </c>
      <c r="J163" s="23">
        <f t="shared" si="10"/>
        <v>60</v>
      </c>
      <c r="K163" s="23">
        <f t="shared" si="10"/>
        <v>15</v>
      </c>
      <c r="L163" s="23">
        <f t="shared" si="10"/>
        <v>33</v>
      </c>
      <c r="M163" s="306">
        <f t="shared" si="10"/>
        <v>192</v>
      </c>
      <c r="N163" s="22"/>
      <c r="O163" s="23"/>
      <c r="P163" s="24"/>
      <c r="Q163" s="22"/>
      <c r="R163" s="23"/>
      <c r="S163" s="24"/>
    </row>
    <row r="164" spans="1:19" ht="31.5">
      <c r="A164" s="501" t="s">
        <v>290</v>
      </c>
      <c r="B164" s="438" t="s">
        <v>289</v>
      </c>
      <c r="C164" s="41">
        <v>3</v>
      </c>
      <c r="D164" s="23"/>
      <c r="E164" s="23"/>
      <c r="F164" s="306"/>
      <c r="G164" s="42">
        <v>8.5</v>
      </c>
      <c r="H164" s="40">
        <f aca="true" t="shared" si="11" ref="H164:H172">G164*30</f>
        <v>255</v>
      </c>
      <c r="I164" s="41">
        <f>J164+K164+L164</f>
        <v>90</v>
      </c>
      <c r="J164" s="23">
        <v>60</v>
      </c>
      <c r="K164" s="23">
        <v>15</v>
      </c>
      <c r="L164" s="23">
        <v>15</v>
      </c>
      <c r="M164" s="306">
        <f aca="true" t="shared" si="12" ref="M164:M172">H164-I164</f>
        <v>165</v>
      </c>
      <c r="N164" s="22"/>
      <c r="O164" s="23"/>
      <c r="P164" s="24"/>
      <c r="Q164" s="22">
        <v>6</v>
      </c>
      <c r="R164" s="23"/>
      <c r="S164" s="24"/>
    </row>
    <row r="165" spans="1:19" ht="31.5">
      <c r="A165" s="501" t="s">
        <v>291</v>
      </c>
      <c r="B165" s="438" t="s">
        <v>292</v>
      </c>
      <c r="C165" s="41"/>
      <c r="D165" s="23"/>
      <c r="E165" s="23"/>
      <c r="F165" s="306" t="s">
        <v>45</v>
      </c>
      <c r="G165" s="42">
        <v>1.5</v>
      </c>
      <c r="H165" s="40">
        <f t="shared" si="11"/>
        <v>45</v>
      </c>
      <c r="I165" s="41">
        <f aca="true" t="shared" si="13" ref="I165:I172">J165+K165+L165</f>
        <v>18</v>
      </c>
      <c r="J165" s="23"/>
      <c r="K165" s="23"/>
      <c r="L165" s="23">
        <v>18</v>
      </c>
      <c r="M165" s="306">
        <f t="shared" si="12"/>
        <v>27</v>
      </c>
      <c r="N165" s="22"/>
      <c r="O165" s="23"/>
      <c r="P165" s="24"/>
      <c r="Q165" s="22"/>
      <c r="R165" s="23">
        <v>2</v>
      </c>
      <c r="S165" s="24"/>
    </row>
    <row r="166" spans="1:19" ht="31.5">
      <c r="A166" s="501" t="s">
        <v>293</v>
      </c>
      <c r="B166" s="437" t="s">
        <v>294</v>
      </c>
      <c r="C166" s="41"/>
      <c r="D166" s="23">
        <v>3</v>
      </c>
      <c r="E166" s="23"/>
      <c r="F166" s="306"/>
      <c r="G166" s="307">
        <v>4</v>
      </c>
      <c r="H166" s="303">
        <f t="shared" si="11"/>
        <v>120</v>
      </c>
      <c r="I166" s="304">
        <f t="shared" si="13"/>
        <v>60</v>
      </c>
      <c r="J166" s="39">
        <v>30</v>
      </c>
      <c r="K166" s="39">
        <v>30</v>
      </c>
      <c r="L166" s="39"/>
      <c r="M166" s="305">
        <f t="shared" si="12"/>
        <v>60</v>
      </c>
      <c r="N166" s="22"/>
      <c r="O166" s="23"/>
      <c r="P166" s="24"/>
      <c r="Q166" s="22">
        <v>4</v>
      </c>
      <c r="R166" s="23"/>
      <c r="S166" s="24"/>
    </row>
    <row r="167" spans="1:19" ht="31.5">
      <c r="A167" s="501" t="s">
        <v>295</v>
      </c>
      <c r="B167" s="437" t="s">
        <v>296</v>
      </c>
      <c r="C167" s="41"/>
      <c r="D167" s="23">
        <v>3</v>
      </c>
      <c r="E167" s="23"/>
      <c r="F167" s="306"/>
      <c r="G167" s="42">
        <v>4</v>
      </c>
      <c r="H167" s="40">
        <f t="shared" si="11"/>
        <v>120</v>
      </c>
      <c r="I167" s="41">
        <f t="shared" si="13"/>
        <v>60</v>
      </c>
      <c r="J167" s="23">
        <v>30</v>
      </c>
      <c r="K167" s="23">
        <v>30</v>
      </c>
      <c r="L167" s="23"/>
      <c r="M167" s="306">
        <f t="shared" si="12"/>
        <v>60</v>
      </c>
      <c r="N167" s="22"/>
      <c r="O167" s="23"/>
      <c r="P167" s="24"/>
      <c r="Q167" s="22">
        <v>4</v>
      </c>
      <c r="R167" s="23"/>
      <c r="S167" s="24"/>
    </row>
    <row r="168" spans="1:19" ht="15.75">
      <c r="A168" s="501" t="s">
        <v>297</v>
      </c>
      <c r="B168" s="437" t="s">
        <v>298</v>
      </c>
      <c r="C168" s="41"/>
      <c r="D168" s="23">
        <v>3</v>
      </c>
      <c r="E168" s="23"/>
      <c r="F168" s="306"/>
      <c r="G168" s="42">
        <v>4</v>
      </c>
      <c r="H168" s="40">
        <f t="shared" si="11"/>
        <v>120</v>
      </c>
      <c r="I168" s="41">
        <f t="shared" si="13"/>
        <v>60</v>
      </c>
      <c r="J168" s="23">
        <v>30</v>
      </c>
      <c r="K168" s="23">
        <v>30</v>
      </c>
      <c r="L168" s="23"/>
      <c r="M168" s="306">
        <f t="shared" si="12"/>
        <v>60</v>
      </c>
      <c r="N168" s="22"/>
      <c r="O168" s="23"/>
      <c r="P168" s="24"/>
      <c r="Q168" s="22">
        <v>4</v>
      </c>
      <c r="R168" s="23"/>
      <c r="S168" s="24"/>
    </row>
    <row r="169" spans="1:19" ht="31.5">
      <c r="A169" s="501" t="s">
        <v>299</v>
      </c>
      <c r="B169" s="437" t="s">
        <v>300</v>
      </c>
      <c r="C169" s="41"/>
      <c r="D169" s="23">
        <v>3</v>
      </c>
      <c r="E169" s="23"/>
      <c r="F169" s="306"/>
      <c r="G169" s="307">
        <v>3</v>
      </c>
      <c r="H169" s="303">
        <f t="shared" si="11"/>
        <v>90</v>
      </c>
      <c r="I169" s="304">
        <f t="shared" si="13"/>
        <v>45</v>
      </c>
      <c r="J169" s="39">
        <v>30</v>
      </c>
      <c r="K169" s="39"/>
      <c r="L169" s="39">
        <v>15</v>
      </c>
      <c r="M169" s="305">
        <f t="shared" si="12"/>
        <v>45</v>
      </c>
      <c r="N169" s="22"/>
      <c r="O169" s="23"/>
      <c r="P169" s="24"/>
      <c r="Q169" s="22">
        <v>3</v>
      </c>
      <c r="R169" s="23"/>
      <c r="S169" s="24"/>
    </row>
    <row r="170" spans="1:19" ht="15.75">
      <c r="A170" s="501" t="s">
        <v>301</v>
      </c>
      <c r="B170" s="438" t="s">
        <v>302</v>
      </c>
      <c r="C170" s="41"/>
      <c r="D170" s="23">
        <v>3</v>
      </c>
      <c r="E170" s="23"/>
      <c r="F170" s="306"/>
      <c r="G170" s="42">
        <v>3</v>
      </c>
      <c r="H170" s="40">
        <f t="shared" si="11"/>
        <v>90</v>
      </c>
      <c r="I170" s="41">
        <f t="shared" si="13"/>
        <v>45</v>
      </c>
      <c r="J170" s="23">
        <v>30</v>
      </c>
      <c r="K170" s="23"/>
      <c r="L170" s="23">
        <v>15</v>
      </c>
      <c r="M170" s="306">
        <f t="shared" si="12"/>
        <v>45</v>
      </c>
      <c r="N170" s="22"/>
      <c r="O170" s="23"/>
      <c r="P170" s="24"/>
      <c r="Q170" s="22">
        <v>3</v>
      </c>
      <c r="R170" s="23"/>
      <c r="S170" s="24"/>
    </row>
    <row r="171" spans="1:19" ht="15.75">
      <c r="A171" s="501" t="s">
        <v>303</v>
      </c>
      <c r="B171" s="437" t="s">
        <v>304</v>
      </c>
      <c r="C171" s="41"/>
      <c r="D171" s="23">
        <v>3</v>
      </c>
      <c r="E171" s="23"/>
      <c r="F171" s="306"/>
      <c r="G171" s="42">
        <v>3</v>
      </c>
      <c r="H171" s="40">
        <f t="shared" si="11"/>
        <v>90</v>
      </c>
      <c r="I171" s="41">
        <f t="shared" si="13"/>
        <v>45</v>
      </c>
      <c r="J171" s="23">
        <v>30</v>
      </c>
      <c r="K171" s="23"/>
      <c r="L171" s="23">
        <v>15</v>
      </c>
      <c r="M171" s="306">
        <f t="shared" si="12"/>
        <v>45</v>
      </c>
      <c r="N171" s="22"/>
      <c r="O171" s="23"/>
      <c r="P171" s="24"/>
      <c r="Q171" s="22">
        <v>3</v>
      </c>
      <c r="R171" s="23"/>
      <c r="S171" s="24"/>
    </row>
    <row r="172" spans="1:19" ht="31.5">
      <c r="A172" s="501" t="s">
        <v>305</v>
      </c>
      <c r="B172" s="438" t="s">
        <v>306</v>
      </c>
      <c r="C172" s="41" t="s">
        <v>46</v>
      </c>
      <c r="D172" s="23"/>
      <c r="E172" s="23"/>
      <c r="F172" s="306"/>
      <c r="G172" s="307">
        <v>7.5</v>
      </c>
      <c r="H172" s="303">
        <f t="shared" si="11"/>
        <v>225</v>
      </c>
      <c r="I172" s="304">
        <f t="shared" si="13"/>
        <v>83</v>
      </c>
      <c r="J172" s="39">
        <v>33</v>
      </c>
      <c r="K172" s="39">
        <v>50</v>
      </c>
      <c r="L172" s="39"/>
      <c r="M172" s="305">
        <f t="shared" si="12"/>
        <v>142</v>
      </c>
      <c r="N172" s="22"/>
      <c r="O172" s="23"/>
      <c r="P172" s="24"/>
      <c r="Q172" s="22"/>
      <c r="R172" s="23">
        <v>3</v>
      </c>
      <c r="S172" s="24">
        <v>7</v>
      </c>
    </row>
    <row r="173" spans="1:19" ht="31.5">
      <c r="A173" s="501" t="s">
        <v>307</v>
      </c>
      <c r="B173" s="437" t="s">
        <v>183</v>
      </c>
      <c r="C173" s="41"/>
      <c r="D173" s="23"/>
      <c r="E173" s="23"/>
      <c r="F173" s="306"/>
      <c r="G173" s="42">
        <f>G174+G175</f>
        <v>7.5</v>
      </c>
      <c r="H173" s="40">
        <f>H174+H175</f>
        <v>225</v>
      </c>
      <c r="I173" s="41">
        <f>I174+I175</f>
        <v>83</v>
      </c>
      <c r="J173" s="23">
        <f>J174+J175</f>
        <v>33</v>
      </c>
      <c r="K173" s="23">
        <f>K174+K175</f>
        <v>50</v>
      </c>
      <c r="L173" s="23"/>
      <c r="M173" s="306">
        <f>M174+M175</f>
        <v>142</v>
      </c>
      <c r="N173" s="22"/>
      <c r="O173" s="23"/>
      <c r="P173" s="24"/>
      <c r="Q173" s="22"/>
      <c r="R173" s="23"/>
      <c r="S173" s="24"/>
    </row>
    <row r="174" spans="1:19" ht="31.5">
      <c r="A174" s="502" t="s">
        <v>308</v>
      </c>
      <c r="B174" s="437" t="s">
        <v>183</v>
      </c>
      <c r="C174" s="41"/>
      <c r="D174" s="23"/>
      <c r="E174" s="23"/>
      <c r="F174" s="306"/>
      <c r="G174" s="42">
        <v>2</v>
      </c>
      <c r="H174" s="40">
        <f>G174*30</f>
        <v>60</v>
      </c>
      <c r="I174" s="41">
        <f>J174+K174+L174</f>
        <v>27</v>
      </c>
      <c r="J174" s="23">
        <v>9</v>
      </c>
      <c r="K174" s="23">
        <v>18</v>
      </c>
      <c r="L174" s="23"/>
      <c r="M174" s="306">
        <f>H174-I174</f>
        <v>33</v>
      </c>
      <c r="N174" s="22"/>
      <c r="O174" s="23"/>
      <c r="P174" s="24"/>
      <c r="Q174" s="22"/>
      <c r="R174" s="23">
        <v>3</v>
      </c>
      <c r="S174" s="24"/>
    </row>
    <row r="175" spans="1:19" ht="31.5">
      <c r="A175" s="502" t="s">
        <v>309</v>
      </c>
      <c r="B175" s="437" t="s">
        <v>183</v>
      </c>
      <c r="C175" s="41" t="s">
        <v>46</v>
      </c>
      <c r="D175" s="23"/>
      <c r="E175" s="23"/>
      <c r="F175" s="306"/>
      <c r="G175" s="42">
        <v>5.5</v>
      </c>
      <c r="H175" s="40">
        <f>G175*30</f>
        <v>165</v>
      </c>
      <c r="I175" s="41">
        <f>J175+K175+L175</f>
        <v>56</v>
      </c>
      <c r="J175" s="23">
        <v>24</v>
      </c>
      <c r="K175" s="23">
        <v>32</v>
      </c>
      <c r="L175" s="23"/>
      <c r="M175" s="306">
        <f>H175-I175</f>
        <v>109</v>
      </c>
      <c r="N175" s="22"/>
      <c r="O175" s="23"/>
      <c r="P175" s="24"/>
      <c r="Q175" s="22"/>
      <c r="R175" s="23"/>
      <c r="S175" s="24">
        <v>7</v>
      </c>
    </row>
    <row r="176" spans="1:19" ht="31.5">
      <c r="A176" s="502" t="s">
        <v>310</v>
      </c>
      <c r="B176" s="438" t="s">
        <v>311</v>
      </c>
      <c r="C176" s="41"/>
      <c r="D176" s="23"/>
      <c r="E176" s="23"/>
      <c r="F176" s="306"/>
      <c r="G176" s="42">
        <f>G177+G178</f>
        <v>7.5</v>
      </c>
      <c r="H176" s="40">
        <f>H177+H178</f>
        <v>225</v>
      </c>
      <c r="I176" s="41">
        <f>I177+I178</f>
        <v>83</v>
      </c>
      <c r="J176" s="23">
        <f>J177+J178</f>
        <v>33</v>
      </c>
      <c r="K176" s="23">
        <f>K177+K178</f>
        <v>50</v>
      </c>
      <c r="L176" s="23"/>
      <c r="M176" s="306">
        <f>M177+M178</f>
        <v>142</v>
      </c>
      <c r="N176" s="22"/>
      <c r="O176" s="23"/>
      <c r="P176" s="24"/>
      <c r="Q176" s="22"/>
      <c r="R176" s="23"/>
      <c r="S176" s="24"/>
    </row>
    <row r="177" spans="1:19" ht="31.5">
      <c r="A177" s="502" t="s">
        <v>312</v>
      </c>
      <c r="B177" s="438" t="s">
        <v>311</v>
      </c>
      <c r="C177" s="41"/>
      <c r="D177" s="23"/>
      <c r="E177" s="23"/>
      <c r="F177" s="306"/>
      <c r="G177" s="42">
        <v>2</v>
      </c>
      <c r="H177" s="40">
        <f>G177*30</f>
        <v>60</v>
      </c>
      <c r="I177" s="41">
        <f>J177+K177+L177</f>
        <v>27</v>
      </c>
      <c r="J177" s="23">
        <v>9</v>
      </c>
      <c r="K177" s="23">
        <v>18</v>
      </c>
      <c r="L177" s="23"/>
      <c r="M177" s="306">
        <f>H177-I177</f>
        <v>33</v>
      </c>
      <c r="N177" s="22"/>
      <c r="O177" s="23"/>
      <c r="P177" s="24"/>
      <c r="Q177" s="22"/>
      <c r="R177" s="23">
        <v>3</v>
      </c>
      <c r="S177" s="24"/>
    </row>
    <row r="178" spans="1:19" ht="31.5">
      <c r="A178" s="502" t="s">
        <v>313</v>
      </c>
      <c r="B178" s="438" t="s">
        <v>311</v>
      </c>
      <c r="C178" s="41" t="s">
        <v>46</v>
      </c>
      <c r="D178" s="23"/>
      <c r="E178" s="23"/>
      <c r="F178" s="306"/>
      <c r="G178" s="42">
        <v>5.5</v>
      </c>
      <c r="H178" s="40">
        <f>G178*30</f>
        <v>165</v>
      </c>
      <c r="I178" s="41">
        <f>J178+K178+L178</f>
        <v>56</v>
      </c>
      <c r="J178" s="23">
        <v>24</v>
      </c>
      <c r="K178" s="23">
        <v>32</v>
      </c>
      <c r="L178" s="23"/>
      <c r="M178" s="306">
        <f>H178-I178</f>
        <v>109</v>
      </c>
      <c r="N178" s="22"/>
      <c r="O178" s="23"/>
      <c r="P178" s="24"/>
      <c r="Q178" s="22"/>
      <c r="R178" s="23"/>
      <c r="S178" s="24">
        <v>7</v>
      </c>
    </row>
    <row r="179" spans="1:19" ht="31.5">
      <c r="A179" s="501" t="s">
        <v>314</v>
      </c>
      <c r="B179" s="438" t="s">
        <v>315</v>
      </c>
      <c r="C179" s="41" t="s">
        <v>45</v>
      </c>
      <c r="D179" s="23"/>
      <c r="E179" s="23"/>
      <c r="F179" s="306" t="s">
        <v>46</v>
      </c>
      <c r="G179" s="307">
        <v>6</v>
      </c>
      <c r="H179" s="303">
        <f>G179*30</f>
        <v>180</v>
      </c>
      <c r="I179" s="304">
        <f>J179+K179+L179</f>
        <v>79</v>
      </c>
      <c r="J179" s="39">
        <v>36</v>
      </c>
      <c r="K179" s="39"/>
      <c r="L179" s="39">
        <v>43</v>
      </c>
      <c r="M179" s="305">
        <f>H179-I179</f>
        <v>101</v>
      </c>
      <c r="N179" s="22"/>
      <c r="O179" s="23"/>
      <c r="P179" s="24"/>
      <c r="Q179" s="22"/>
      <c r="R179" s="23">
        <v>7</v>
      </c>
      <c r="S179" s="24">
        <v>2</v>
      </c>
    </row>
    <row r="180" spans="1:19" ht="15.75">
      <c r="A180" s="501" t="s">
        <v>316</v>
      </c>
      <c r="B180" s="437" t="s">
        <v>317</v>
      </c>
      <c r="C180" s="41"/>
      <c r="D180" s="23"/>
      <c r="E180" s="23"/>
      <c r="F180" s="306"/>
      <c r="G180" s="42">
        <f>G181+G182</f>
        <v>6</v>
      </c>
      <c r="H180" s="40">
        <f>H181+H182</f>
        <v>180</v>
      </c>
      <c r="I180" s="41">
        <f>I181+I182</f>
        <v>79</v>
      </c>
      <c r="J180" s="23">
        <f>J181+J182</f>
        <v>36</v>
      </c>
      <c r="K180" s="23"/>
      <c r="L180" s="23">
        <f>L181+L182</f>
        <v>43</v>
      </c>
      <c r="M180" s="306">
        <f>M181+M182</f>
        <v>101</v>
      </c>
      <c r="N180" s="22"/>
      <c r="O180" s="23"/>
      <c r="P180" s="24"/>
      <c r="Q180" s="22"/>
      <c r="R180" s="23"/>
      <c r="S180" s="24"/>
    </row>
    <row r="181" spans="1:19" ht="15.75">
      <c r="A181" s="501" t="s">
        <v>318</v>
      </c>
      <c r="B181" s="437" t="s">
        <v>317</v>
      </c>
      <c r="C181" s="41" t="s">
        <v>45</v>
      </c>
      <c r="D181" s="23"/>
      <c r="E181" s="23"/>
      <c r="F181" s="306"/>
      <c r="G181" s="42">
        <v>4.5</v>
      </c>
      <c r="H181" s="40">
        <f>G181*30</f>
        <v>135</v>
      </c>
      <c r="I181" s="41">
        <f>J181+K181+L181</f>
        <v>63</v>
      </c>
      <c r="J181" s="23">
        <v>36</v>
      </c>
      <c r="K181" s="23"/>
      <c r="L181" s="23">
        <v>27</v>
      </c>
      <c r="M181" s="306">
        <f>H181-I181</f>
        <v>72</v>
      </c>
      <c r="N181" s="22"/>
      <c r="O181" s="23"/>
      <c r="P181" s="24"/>
      <c r="Q181" s="22"/>
      <c r="R181" s="23">
        <v>7</v>
      </c>
      <c r="S181" s="24"/>
    </row>
    <row r="182" spans="1:19" ht="15.75">
      <c r="A182" s="501" t="s">
        <v>319</v>
      </c>
      <c r="B182" s="437" t="s">
        <v>320</v>
      </c>
      <c r="C182" s="41"/>
      <c r="D182" s="23"/>
      <c r="E182" s="23"/>
      <c r="F182" s="306" t="s">
        <v>46</v>
      </c>
      <c r="G182" s="42">
        <v>1.5</v>
      </c>
      <c r="H182" s="40">
        <f>G182*30</f>
        <v>45</v>
      </c>
      <c r="I182" s="41">
        <f>J182+K182+L182</f>
        <v>16</v>
      </c>
      <c r="J182" s="23"/>
      <c r="K182" s="23"/>
      <c r="L182" s="23">
        <v>16</v>
      </c>
      <c r="M182" s="306">
        <f>H182-I182</f>
        <v>29</v>
      </c>
      <c r="N182" s="22"/>
      <c r="O182" s="23"/>
      <c r="P182" s="24"/>
      <c r="Q182" s="22"/>
      <c r="R182" s="23"/>
      <c r="S182" s="24">
        <v>2</v>
      </c>
    </row>
    <row r="183" spans="1:19" ht="15.75">
      <c r="A183" s="501" t="s">
        <v>321</v>
      </c>
      <c r="B183" s="437" t="s">
        <v>322</v>
      </c>
      <c r="C183" s="41"/>
      <c r="D183" s="23"/>
      <c r="E183" s="23"/>
      <c r="F183" s="306"/>
      <c r="G183" s="42">
        <f>G184+G185</f>
        <v>6</v>
      </c>
      <c r="H183" s="40">
        <f>H184+H185</f>
        <v>180</v>
      </c>
      <c r="I183" s="41">
        <f>I184+I185</f>
        <v>79</v>
      </c>
      <c r="J183" s="23">
        <f>J184+J185</f>
        <v>36</v>
      </c>
      <c r="K183" s="23"/>
      <c r="L183" s="23">
        <f>L184+L185</f>
        <v>43</v>
      </c>
      <c r="M183" s="306">
        <f>M184+M185</f>
        <v>101</v>
      </c>
      <c r="N183" s="22"/>
      <c r="O183" s="23"/>
      <c r="P183" s="24"/>
      <c r="Q183" s="22"/>
      <c r="R183" s="23"/>
      <c r="S183" s="24"/>
    </row>
    <row r="184" spans="1:19" ht="15.75">
      <c r="A184" s="501" t="s">
        <v>323</v>
      </c>
      <c r="B184" s="437" t="s">
        <v>322</v>
      </c>
      <c r="C184" s="41" t="s">
        <v>45</v>
      </c>
      <c r="D184" s="23"/>
      <c r="E184" s="23"/>
      <c r="F184" s="306"/>
      <c r="G184" s="42">
        <v>4.5</v>
      </c>
      <c r="H184" s="40">
        <f>G184*30</f>
        <v>135</v>
      </c>
      <c r="I184" s="41">
        <f>J184+K184+L184</f>
        <v>63</v>
      </c>
      <c r="J184" s="23">
        <v>36</v>
      </c>
      <c r="K184" s="23"/>
      <c r="L184" s="23">
        <v>27</v>
      </c>
      <c r="M184" s="306">
        <f>H184-I184</f>
        <v>72</v>
      </c>
      <c r="N184" s="22"/>
      <c r="O184" s="23"/>
      <c r="P184" s="24"/>
      <c r="Q184" s="22"/>
      <c r="R184" s="23">
        <v>7</v>
      </c>
      <c r="S184" s="24"/>
    </row>
    <row r="185" spans="1:19" ht="31.5">
      <c r="A185" s="501" t="s">
        <v>324</v>
      </c>
      <c r="B185" s="437" t="s">
        <v>325</v>
      </c>
      <c r="C185" s="41"/>
      <c r="D185" s="23"/>
      <c r="E185" s="23"/>
      <c r="F185" s="306" t="s">
        <v>46</v>
      </c>
      <c r="G185" s="42">
        <v>1.5</v>
      </c>
      <c r="H185" s="40">
        <f>G185*30</f>
        <v>45</v>
      </c>
      <c r="I185" s="41">
        <f>J185+K185+L185</f>
        <v>16</v>
      </c>
      <c r="J185" s="23"/>
      <c r="K185" s="23"/>
      <c r="L185" s="23">
        <v>16</v>
      </c>
      <c r="M185" s="306">
        <f>H185-I185</f>
        <v>29</v>
      </c>
      <c r="N185" s="22"/>
      <c r="O185" s="23"/>
      <c r="P185" s="24"/>
      <c r="Q185" s="22"/>
      <c r="R185" s="23"/>
      <c r="S185" s="24">
        <v>2</v>
      </c>
    </row>
    <row r="186" spans="1:19" ht="31.5">
      <c r="A186" s="501" t="s">
        <v>326</v>
      </c>
      <c r="B186" s="437" t="s">
        <v>327</v>
      </c>
      <c r="C186" s="41"/>
      <c r="D186" s="23" t="s">
        <v>46</v>
      </c>
      <c r="E186" s="23"/>
      <c r="F186" s="306"/>
      <c r="G186" s="307">
        <v>3</v>
      </c>
      <c r="H186" s="303">
        <f>G186*30</f>
        <v>90</v>
      </c>
      <c r="I186" s="304">
        <f>J186+K186+L186</f>
        <v>43</v>
      </c>
      <c r="J186" s="39">
        <v>26</v>
      </c>
      <c r="K186" s="39"/>
      <c r="L186" s="39">
        <v>17</v>
      </c>
      <c r="M186" s="305">
        <f>H186-I186</f>
        <v>47</v>
      </c>
      <c r="N186" s="22"/>
      <c r="O186" s="23"/>
      <c r="P186" s="24"/>
      <c r="Q186" s="22"/>
      <c r="R186" s="23">
        <v>3</v>
      </c>
      <c r="S186" s="24">
        <v>2</v>
      </c>
    </row>
    <row r="187" spans="1:19" ht="15.75">
      <c r="A187" s="501" t="s">
        <v>328</v>
      </c>
      <c r="B187" s="437" t="s">
        <v>329</v>
      </c>
      <c r="C187" s="41"/>
      <c r="D187" s="23"/>
      <c r="E187" s="23"/>
      <c r="F187" s="306"/>
      <c r="G187" s="42">
        <f>G188+G189</f>
        <v>3</v>
      </c>
      <c r="H187" s="40">
        <f>H188+H189</f>
        <v>90</v>
      </c>
      <c r="I187" s="41">
        <f>I188+I189</f>
        <v>43</v>
      </c>
      <c r="J187" s="23">
        <f>J188+J189</f>
        <v>26</v>
      </c>
      <c r="K187" s="23"/>
      <c r="L187" s="23">
        <f>L188+L189</f>
        <v>17</v>
      </c>
      <c r="M187" s="306">
        <f>M188+M189</f>
        <v>47</v>
      </c>
      <c r="N187" s="22"/>
      <c r="O187" s="23"/>
      <c r="P187" s="24"/>
      <c r="Q187" s="22"/>
      <c r="R187" s="23"/>
      <c r="S187" s="24"/>
    </row>
    <row r="188" spans="1:19" ht="15.75">
      <c r="A188" s="502" t="s">
        <v>331</v>
      </c>
      <c r="B188" s="438" t="s">
        <v>329</v>
      </c>
      <c r="C188" s="441"/>
      <c r="D188" s="442"/>
      <c r="E188" s="442"/>
      <c r="F188" s="443"/>
      <c r="G188" s="440">
        <v>1.5</v>
      </c>
      <c r="H188" s="451">
        <f>G188*30</f>
        <v>45</v>
      </c>
      <c r="I188" s="441">
        <f>J188+K188+L188</f>
        <v>27</v>
      </c>
      <c r="J188" s="442">
        <v>18</v>
      </c>
      <c r="K188" s="442"/>
      <c r="L188" s="442">
        <v>9</v>
      </c>
      <c r="M188" s="443">
        <f>H188-I188</f>
        <v>18</v>
      </c>
      <c r="N188" s="449"/>
      <c r="O188" s="442"/>
      <c r="P188" s="450"/>
      <c r="Q188" s="449"/>
      <c r="R188" s="442">
        <v>3</v>
      </c>
      <c r="S188" s="450"/>
    </row>
    <row r="189" spans="1:19" ht="15.75">
      <c r="A189" s="502" t="s">
        <v>332</v>
      </c>
      <c r="B189" s="438" t="s">
        <v>329</v>
      </c>
      <c r="C189" s="441"/>
      <c r="D189" s="442" t="s">
        <v>46</v>
      </c>
      <c r="E189" s="442"/>
      <c r="F189" s="443"/>
      <c r="G189" s="440">
        <v>1.5</v>
      </c>
      <c r="H189" s="451">
        <f>G189*30</f>
        <v>45</v>
      </c>
      <c r="I189" s="441">
        <f>J189+K189+L189</f>
        <v>16</v>
      </c>
      <c r="J189" s="442">
        <v>8</v>
      </c>
      <c r="K189" s="442"/>
      <c r="L189" s="442">
        <v>8</v>
      </c>
      <c r="M189" s="443">
        <f>H189-I189</f>
        <v>29</v>
      </c>
      <c r="N189" s="449"/>
      <c r="O189" s="442"/>
      <c r="P189" s="450"/>
      <c r="Q189" s="449"/>
      <c r="R189" s="442"/>
      <c r="S189" s="450">
        <v>2</v>
      </c>
    </row>
    <row r="190" spans="1:19" ht="15.75">
      <c r="A190" s="503" t="s">
        <v>330</v>
      </c>
      <c r="B190" s="444" t="s">
        <v>122</v>
      </c>
      <c r="C190" s="41"/>
      <c r="D190" s="23"/>
      <c r="E190" s="23"/>
      <c r="F190" s="306"/>
      <c r="G190" s="42">
        <f>G191+G192</f>
        <v>3</v>
      </c>
      <c r="H190" s="40">
        <f>H191+H192</f>
        <v>90</v>
      </c>
      <c r="I190" s="41">
        <f>I191+I192</f>
        <v>43</v>
      </c>
      <c r="J190" s="23">
        <f>J191+J192</f>
        <v>26</v>
      </c>
      <c r="K190" s="23"/>
      <c r="L190" s="23">
        <f>L191+L192</f>
        <v>17</v>
      </c>
      <c r="M190" s="306">
        <f>M191+M192</f>
        <v>47</v>
      </c>
      <c r="N190" s="22"/>
      <c r="O190" s="23"/>
      <c r="P190" s="24"/>
      <c r="Q190" s="22"/>
      <c r="R190" s="23"/>
      <c r="S190" s="24"/>
    </row>
    <row r="191" spans="1:19" ht="15.75">
      <c r="A191" s="504" t="s">
        <v>333</v>
      </c>
      <c r="B191" s="447" t="s">
        <v>122</v>
      </c>
      <c r="C191" s="41"/>
      <c r="D191" s="23"/>
      <c r="E191" s="23"/>
      <c r="F191" s="306"/>
      <c r="G191" s="42">
        <v>1.5</v>
      </c>
      <c r="H191" s="40">
        <f>G191*30</f>
        <v>45</v>
      </c>
      <c r="I191" s="41">
        <f>J191+K191+L191</f>
        <v>27</v>
      </c>
      <c r="J191" s="23">
        <v>18</v>
      </c>
      <c r="K191" s="23"/>
      <c r="L191" s="23">
        <v>9</v>
      </c>
      <c r="M191" s="306">
        <f>H191-I191</f>
        <v>18</v>
      </c>
      <c r="N191" s="22"/>
      <c r="O191" s="23"/>
      <c r="P191" s="24"/>
      <c r="Q191" s="22"/>
      <c r="R191" s="23">
        <v>3</v>
      </c>
      <c r="S191" s="24"/>
    </row>
    <row r="192" spans="1:19" ht="16.5" thickBot="1">
      <c r="A192" s="505" t="s">
        <v>334</v>
      </c>
      <c r="B192" s="448" t="s">
        <v>122</v>
      </c>
      <c r="C192" s="311"/>
      <c r="D192" s="309" t="s">
        <v>46</v>
      </c>
      <c r="E192" s="309"/>
      <c r="F192" s="445"/>
      <c r="G192" s="446">
        <v>1.5</v>
      </c>
      <c r="H192" s="452">
        <f>G192*30</f>
        <v>45</v>
      </c>
      <c r="I192" s="311">
        <f>J192+K192+L192</f>
        <v>16</v>
      </c>
      <c r="J192" s="309">
        <v>8</v>
      </c>
      <c r="K192" s="309"/>
      <c r="L192" s="309">
        <v>8</v>
      </c>
      <c r="M192" s="445">
        <f>H192-I192</f>
        <v>29</v>
      </c>
      <c r="N192" s="308"/>
      <c r="O192" s="309"/>
      <c r="P192" s="310"/>
      <c r="Q192" s="308"/>
      <c r="R192" s="309"/>
      <c r="S192" s="310">
        <v>2</v>
      </c>
    </row>
    <row r="193" spans="1:19" ht="16.5" thickBot="1">
      <c r="A193" s="886" t="s">
        <v>351</v>
      </c>
      <c r="B193" s="887"/>
      <c r="C193" s="887"/>
      <c r="D193" s="887"/>
      <c r="E193" s="887"/>
      <c r="F193" s="888"/>
      <c r="G193" s="484">
        <f>G138+G145+G148+G159+G166+G169+G172+G179+G186</f>
        <v>51</v>
      </c>
      <c r="H193" s="494">
        <f aca="true" t="shared" si="14" ref="H193:M193">H138+H145+H148+H159+H166+H169+H172+H179+H186</f>
        <v>1530</v>
      </c>
      <c r="I193" s="486">
        <f t="shared" si="14"/>
        <v>613</v>
      </c>
      <c r="J193" s="487">
        <f t="shared" si="14"/>
        <v>313</v>
      </c>
      <c r="K193" s="487">
        <f t="shared" si="14"/>
        <v>146</v>
      </c>
      <c r="L193" s="487">
        <f t="shared" si="14"/>
        <v>154</v>
      </c>
      <c r="M193" s="488">
        <f t="shared" si="14"/>
        <v>917</v>
      </c>
      <c r="N193" s="312"/>
      <c r="O193" s="58">
        <f>O138+O145+O148</f>
        <v>8</v>
      </c>
      <c r="P193" s="313">
        <f>P138+P148</f>
        <v>10</v>
      </c>
      <c r="Q193" s="312">
        <f>Q148+Q159+Q166+Q169</f>
        <v>15</v>
      </c>
      <c r="R193" s="58">
        <f>R159+R172+R179+R186</f>
        <v>15</v>
      </c>
      <c r="S193" s="313">
        <f>S172+S179+S186</f>
        <v>11</v>
      </c>
    </row>
    <row r="194" spans="1:19" ht="16.5" thickBot="1">
      <c r="A194" s="886" t="s">
        <v>112</v>
      </c>
      <c r="B194" s="887"/>
      <c r="C194" s="887"/>
      <c r="D194" s="887"/>
      <c r="E194" s="887"/>
      <c r="F194" s="888"/>
      <c r="G194" s="489">
        <f>G195+G196</f>
        <v>60</v>
      </c>
      <c r="H194" s="485">
        <f>H195+H196</f>
        <v>1800</v>
      </c>
      <c r="I194" s="469"/>
      <c r="J194" s="470"/>
      <c r="K194" s="470"/>
      <c r="L194" s="470"/>
      <c r="M194" s="471"/>
      <c r="N194" s="312">
        <f>N136+N193</f>
        <v>0</v>
      </c>
      <c r="O194" s="58"/>
      <c r="P194" s="313"/>
      <c r="Q194" s="57"/>
      <c r="R194" s="58"/>
      <c r="S194" s="313"/>
    </row>
    <row r="195" spans="1:19" ht="16.5" thickBot="1">
      <c r="A195" s="814" t="s">
        <v>357</v>
      </c>
      <c r="B195" s="815"/>
      <c r="C195" s="815"/>
      <c r="D195" s="815"/>
      <c r="E195" s="815"/>
      <c r="F195" s="879"/>
      <c r="G195" s="490">
        <f>G136</f>
        <v>9</v>
      </c>
      <c r="H195" s="485">
        <f>H136</f>
        <v>270</v>
      </c>
      <c r="I195" s="469"/>
      <c r="J195" s="470"/>
      <c r="K195" s="470"/>
      <c r="L195" s="470"/>
      <c r="M195" s="471"/>
      <c r="N195" s="312"/>
      <c r="O195" s="58"/>
      <c r="P195" s="313"/>
      <c r="Q195" s="57"/>
      <c r="R195" s="58"/>
      <c r="S195" s="313"/>
    </row>
    <row r="196" spans="1:19" ht="16.5" thickBot="1">
      <c r="A196" s="609" t="s">
        <v>103</v>
      </c>
      <c r="B196" s="899"/>
      <c r="C196" s="899"/>
      <c r="D196" s="899"/>
      <c r="E196" s="899"/>
      <c r="F196" s="900"/>
      <c r="G196" s="484">
        <f>G193</f>
        <v>51</v>
      </c>
      <c r="H196" s="485">
        <f aca="true" t="shared" si="15" ref="H196:M196">H193</f>
        <v>1530</v>
      </c>
      <c r="I196" s="491">
        <f t="shared" si="15"/>
        <v>613</v>
      </c>
      <c r="J196" s="487">
        <f t="shared" si="15"/>
        <v>313</v>
      </c>
      <c r="K196" s="492">
        <f t="shared" si="15"/>
        <v>146</v>
      </c>
      <c r="L196" s="487">
        <f t="shared" si="15"/>
        <v>154</v>
      </c>
      <c r="M196" s="493">
        <f t="shared" si="15"/>
        <v>917</v>
      </c>
      <c r="N196" s="312"/>
      <c r="O196" s="58">
        <f>O193</f>
        <v>8</v>
      </c>
      <c r="P196" s="313">
        <f>P193</f>
        <v>10</v>
      </c>
      <c r="Q196" s="57">
        <f>Q193</f>
        <v>15</v>
      </c>
      <c r="R196" s="58">
        <f>R193</f>
        <v>15</v>
      </c>
      <c r="S196" s="313">
        <f>S193</f>
        <v>11</v>
      </c>
    </row>
    <row r="197" spans="1:19" ht="16.5" thickBot="1">
      <c r="A197" s="926" t="s">
        <v>43</v>
      </c>
      <c r="B197" s="926"/>
      <c r="C197" s="926"/>
      <c r="D197" s="926"/>
      <c r="E197" s="926"/>
      <c r="F197" s="926"/>
      <c r="G197" s="490">
        <f>G198+G199</f>
        <v>240</v>
      </c>
      <c r="H197" s="485">
        <f>H198+H199</f>
        <v>7200</v>
      </c>
      <c r="I197" s="469"/>
      <c r="J197" s="470"/>
      <c r="K197" s="470"/>
      <c r="L197" s="470"/>
      <c r="M197" s="471"/>
      <c r="N197" s="312"/>
      <c r="O197" s="58"/>
      <c r="P197" s="313"/>
      <c r="Q197" s="57"/>
      <c r="R197" s="58"/>
      <c r="S197" s="313"/>
    </row>
    <row r="198" spans="1:19" ht="16.5" thickBot="1">
      <c r="A198" s="814" t="s">
        <v>357</v>
      </c>
      <c r="B198" s="815"/>
      <c r="C198" s="815"/>
      <c r="D198" s="815"/>
      <c r="E198" s="815"/>
      <c r="F198" s="879"/>
      <c r="G198" s="490">
        <f>G108+G195</f>
        <v>120</v>
      </c>
      <c r="H198" s="485">
        <f>H108+H195</f>
        <v>3600</v>
      </c>
      <c r="I198" s="472"/>
      <c r="J198" s="473"/>
      <c r="K198" s="473"/>
      <c r="L198" s="473"/>
      <c r="M198" s="474"/>
      <c r="N198" s="312"/>
      <c r="O198" s="58"/>
      <c r="P198" s="313"/>
      <c r="Q198" s="57"/>
      <c r="R198" s="58"/>
      <c r="S198" s="313"/>
    </row>
    <row r="199" spans="1:19" ht="16.5" thickBot="1">
      <c r="A199" s="814" t="s">
        <v>103</v>
      </c>
      <c r="B199" s="815"/>
      <c r="C199" s="815"/>
      <c r="D199" s="815"/>
      <c r="E199" s="815"/>
      <c r="F199" s="879"/>
      <c r="G199" s="490">
        <f>G109+G196</f>
        <v>120</v>
      </c>
      <c r="H199" s="485">
        <f>H109+H196</f>
        <v>3600</v>
      </c>
      <c r="I199" s="497">
        <f aca="true" t="shared" si="16" ref="I199:S199">I109+I196</f>
        <v>1510</v>
      </c>
      <c r="J199" s="498">
        <f t="shared" si="16"/>
        <v>845</v>
      </c>
      <c r="K199" s="499">
        <f t="shared" si="16"/>
        <v>290</v>
      </c>
      <c r="L199" s="498">
        <f t="shared" si="16"/>
        <v>375</v>
      </c>
      <c r="M199" s="495">
        <f t="shared" si="16"/>
        <v>1640</v>
      </c>
      <c r="N199" s="312">
        <f t="shared" si="16"/>
        <v>23</v>
      </c>
      <c r="O199" s="58">
        <f t="shared" si="16"/>
        <v>32</v>
      </c>
      <c r="P199" s="313">
        <f t="shared" si="16"/>
        <v>32</v>
      </c>
      <c r="Q199" s="500">
        <f t="shared" si="16"/>
        <v>18</v>
      </c>
      <c r="R199" s="58">
        <f t="shared" si="16"/>
        <v>22</v>
      </c>
      <c r="S199" s="313">
        <f t="shared" si="16"/>
        <v>15</v>
      </c>
    </row>
    <row r="200" spans="1:19" ht="16.5" thickBot="1">
      <c r="A200" s="925" t="s">
        <v>39</v>
      </c>
      <c r="B200" s="925"/>
      <c r="C200" s="925"/>
      <c r="D200" s="925"/>
      <c r="E200" s="925"/>
      <c r="F200" s="925"/>
      <c r="G200" s="925"/>
      <c r="H200" s="925"/>
      <c r="I200" s="925"/>
      <c r="J200" s="925"/>
      <c r="K200" s="925"/>
      <c r="L200" s="925"/>
      <c r="M200" s="925"/>
      <c r="N200" s="312">
        <f aca="true" t="shared" si="17" ref="N200:S200">N199</f>
        <v>23</v>
      </c>
      <c r="O200" s="58">
        <f t="shared" si="17"/>
        <v>32</v>
      </c>
      <c r="P200" s="313">
        <f t="shared" si="17"/>
        <v>32</v>
      </c>
      <c r="Q200" s="57">
        <f t="shared" si="17"/>
        <v>18</v>
      </c>
      <c r="R200" s="58">
        <f t="shared" si="17"/>
        <v>22</v>
      </c>
      <c r="S200" s="313">
        <f t="shared" si="17"/>
        <v>15</v>
      </c>
    </row>
    <row r="201" spans="1:19" ht="16.5" thickBot="1">
      <c r="A201" s="924" t="s">
        <v>40</v>
      </c>
      <c r="B201" s="924"/>
      <c r="C201" s="924"/>
      <c r="D201" s="924"/>
      <c r="E201" s="924"/>
      <c r="F201" s="924"/>
      <c r="G201" s="924"/>
      <c r="H201" s="924"/>
      <c r="I201" s="924"/>
      <c r="J201" s="924"/>
      <c r="K201" s="924"/>
      <c r="L201" s="924"/>
      <c r="M201" s="924"/>
      <c r="N201" s="312">
        <v>3</v>
      </c>
      <c r="O201" s="58">
        <v>3</v>
      </c>
      <c r="P201" s="313">
        <v>4</v>
      </c>
      <c r="Q201" s="57">
        <v>1</v>
      </c>
      <c r="R201" s="58">
        <v>3</v>
      </c>
      <c r="S201" s="313">
        <v>1</v>
      </c>
    </row>
    <row r="202" spans="1:19" ht="16.5" thickBot="1">
      <c r="A202" s="924" t="s">
        <v>41</v>
      </c>
      <c r="B202" s="924"/>
      <c r="C202" s="924"/>
      <c r="D202" s="924"/>
      <c r="E202" s="924"/>
      <c r="F202" s="924"/>
      <c r="G202" s="924"/>
      <c r="H202" s="924"/>
      <c r="I202" s="924"/>
      <c r="J202" s="924"/>
      <c r="K202" s="924"/>
      <c r="L202" s="924"/>
      <c r="M202" s="924"/>
      <c r="N202" s="312">
        <v>4</v>
      </c>
      <c r="O202" s="58">
        <v>1</v>
      </c>
      <c r="P202" s="313">
        <v>4</v>
      </c>
      <c r="Q202" s="57">
        <v>4</v>
      </c>
      <c r="R202" s="58">
        <v>1</v>
      </c>
      <c r="S202" s="313">
        <v>4</v>
      </c>
    </row>
    <row r="203" spans="1:19" ht="16.5" thickBot="1">
      <c r="A203" s="924" t="s">
        <v>123</v>
      </c>
      <c r="B203" s="924"/>
      <c r="C203" s="924"/>
      <c r="D203" s="924"/>
      <c r="E203" s="924"/>
      <c r="F203" s="924"/>
      <c r="G203" s="924"/>
      <c r="H203" s="924"/>
      <c r="I203" s="924"/>
      <c r="J203" s="924"/>
      <c r="K203" s="924"/>
      <c r="L203" s="924"/>
      <c r="M203" s="924"/>
      <c r="N203" s="312"/>
      <c r="O203" s="58"/>
      <c r="P203" s="313"/>
      <c r="Q203" s="57">
        <v>1</v>
      </c>
      <c r="R203" s="58"/>
      <c r="S203" s="313"/>
    </row>
    <row r="204" spans="1:19" ht="16.5" thickBot="1">
      <c r="A204" s="895" t="s">
        <v>42</v>
      </c>
      <c r="B204" s="895"/>
      <c r="C204" s="895"/>
      <c r="D204" s="895"/>
      <c r="E204" s="895"/>
      <c r="F204" s="895"/>
      <c r="G204" s="895"/>
      <c r="H204" s="895"/>
      <c r="I204" s="895"/>
      <c r="J204" s="895"/>
      <c r="K204" s="895"/>
      <c r="L204" s="895"/>
      <c r="M204" s="895"/>
      <c r="N204" s="312"/>
      <c r="O204" s="58"/>
      <c r="P204" s="313"/>
      <c r="Q204" s="57"/>
      <c r="R204" s="58">
        <v>1</v>
      </c>
      <c r="S204" s="313">
        <v>1</v>
      </c>
    </row>
    <row r="205" spans="1:19" ht="16.5" thickBot="1">
      <c r="A205" s="896" t="s">
        <v>368</v>
      </c>
      <c r="B205" s="897"/>
      <c r="C205" s="897"/>
      <c r="D205" s="897"/>
      <c r="E205" s="897"/>
      <c r="F205" s="897"/>
      <c r="G205" s="897"/>
      <c r="H205" s="897"/>
      <c r="I205" s="897"/>
      <c r="J205" s="897"/>
      <c r="K205" s="897"/>
      <c r="L205" s="897"/>
      <c r="M205" s="898"/>
      <c r="N205" s="889">
        <f>G14+G23+G27+G35+G39+G46+G47+G52+G55+G56+G59+G71+G72+G78+G79+G80+G83+G86+G89+G90+G93+G138+G145+G149</f>
        <v>60</v>
      </c>
      <c r="O205" s="890"/>
      <c r="P205" s="891"/>
      <c r="Q205" s="892">
        <f>G18+G40+G43+G62+G65+G68+G75+G100+G105+G150+G159+G166+G169+G172+G179+G186</f>
        <v>60</v>
      </c>
      <c r="R205" s="893"/>
      <c r="S205" s="894"/>
    </row>
    <row r="206" spans="1:19" s="12" customFormat="1" ht="16.5" thickBot="1">
      <c r="A206" s="913" t="s">
        <v>115</v>
      </c>
      <c r="B206" s="914"/>
      <c r="C206" s="914"/>
      <c r="D206" s="914"/>
      <c r="E206" s="914"/>
      <c r="F206" s="914"/>
      <c r="G206" s="914"/>
      <c r="H206" s="914"/>
      <c r="I206" s="915"/>
      <c r="J206" s="909" t="s">
        <v>44</v>
      </c>
      <c r="K206" s="911"/>
      <c r="L206" s="922">
        <f>G109/G199*100</f>
        <v>57.49999999999999</v>
      </c>
      <c r="M206" s="923"/>
      <c r="N206" s="919" t="s">
        <v>83</v>
      </c>
      <c r="O206" s="920"/>
      <c r="P206" s="921"/>
      <c r="Q206" s="916">
        <f>G196/G199*100</f>
        <v>42.5</v>
      </c>
      <c r="R206" s="917"/>
      <c r="S206" s="918"/>
    </row>
    <row r="207" spans="1:19" s="12" customFormat="1" ht="16.5" thickBot="1">
      <c r="A207" s="909" t="s">
        <v>124</v>
      </c>
      <c r="B207" s="910"/>
      <c r="C207" s="910"/>
      <c r="D207" s="910"/>
      <c r="E207" s="910"/>
      <c r="F207" s="910"/>
      <c r="G207" s="910"/>
      <c r="H207" s="910"/>
      <c r="I207" s="910"/>
      <c r="J207" s="910"/>
      <c r="K207" s="910"/>
      <c r="L207" s="910"/>
      <c r="M207" s="910"/>
      <c r="N207" s="910"/>
      <c r="O207" s="910"/>
      <c r="P207" s="910"/>
      <c r="Q207" s="910"/>
      <c r="R207" s="910"/>
      <c r="S207" s="911"/>
    </row>
    <row r="208" spans="1:19" s="12" customFormat="1" ht="15.75">
      <c r="A208" s="59" t="s">
        <v>125</v>
      </c>
      <c r="B208" s="314" t="s">
        <v>118</v>
      </c>
      <c r="C208" s="315"/>
      <c r="D208" s="316"/>
      <c r="E208" s="316"/>
      <c r="F208" s="317"/>
      <c r="G208" s="318">
        <f>G209+G210</f>
        <v>4</v>
      </c>
      <c r="H208" s="319">
        <f>H209+H210</f>
        <v>120</v>
      </c>
      <c r="I208" s="320">
        <f>I209+I210</f>
        <v>66</v>
      </c>
      <c r="J208" s="321"/>
      <c r="K208" s="321"/>
      <c r="L208" s="322">
        <f>L209+L210</f>
        <v>66</v>
      </c>
      <c r="M208" s="323">
        <f>M209+M210</f>
        <v>54</v>
      </c>
      <c r="N208" s="324"/>
      <c r="O208" s="325"/>
      <c r="P208" s="326"/>
      <c r="Q208" s="327"/>
      <c r="R208" s="328"/>
      <c r="S208" s="326"/>
    </row>
    <row r="209" spans="1:19" s="12" customFormat="1" ht="15" customHeight="1">
      <c r="A209" s="53" t="s">
        <v>126</v>
      </c>
      <c r="B209" s="329" t="s">
        <v>118</v>
      </c>
      <c r="C209" s="330"/>
      <c r="D209" s="331" t="s">
        <v>152</v>
      </c>
      <c r="E209" s="331"/>
      <c r="F209" s="332"/>
      <c r="G209" s="333">
        <v>4</v>
      </c>
      <c r="H209" s="334">
        <f>G209*30</f>
        <v>120</v>
      </c>
      <c r="I209" s="335">
        <f>J209+K209+L209</f>
        <v>66</v>
      </c>
      <c r="J209" s="62"/>
      <c r="K209" s="62"/>
      <c r="L209" s="62">
        <v>66</v>
      </c>
      <c r="M209" s="336">
        <f>H209-I209</f>
        <v>54</v>
      </c>
      <c r="N209" s="337" t="s">
        <v>116</v>
      </c>
      <c r="O209" s="338" t="s">
        <v>116</v>
      </c>
      <c r="P209" s="332" t="s">
        <v>116</v>
      </c>
      <c r="Q209" s="330"/>
      <c r="R209" s="331"/>
      <c r="S209" s="332"/>
    </row>
    <row r="210" spans="1:19" s="12" customFormat="1" ht="15" customHeight="1">
      <c r="A210" s="53" t="s">
        <v>127</v>
      </c>
      <c r="B210" s="329" t="s">
        <v>118</v>
      </c>
      <c r="C210" s="330"/>
      <c r="D210" s="331" t="s">
        <v>121</v>
      </c>
      <c r="E210" s="331"/>
      <c r="F210" s="332"/>
      <c r="G210" s="339"/>
      <c r="H210" s="334"/>
      <c r="I210" s="335"/>
      <c r="J210" s="62"/>
      <c r="K210" s="62"/>
      <c r="L210" s="62"/>
      <c r="M210" s="336"/>
      <c r="N210" s="337"/>
      <c r="O210" s="338"/>
      <c r="P210" s="332"/>
      <c r="Q210" s="330" t="s">
        <v>117</v>
      </c>
      <c r="R210" s="331" t="s">
        <v>117</v>
      </c>
      <c r="S210" s="332"/>
    </row>
    <row r="211" spans="1:19" s="12" customFormat="1" ht="31.5">
      <c r="A211" s="340" t="s">
        <v>128</v>
      </c>
      <c r="B211" s="341" t="s">
        <v>119</v>
      </c>
      <c r="C211" s="342"/>
      <c r="D211" s="343"/>
      <c r="E211" s="344"/>
      <c r="F211" s="345"/>
      <c r="G211" s="346">
        <f>G212+G213</f>
        <v>18</v>
      </c>
      <c r="H211" s="347">
        <f>H212+H213</f>
        <v>540</v>
      </c>
      <c r="I211" s="348">
        <f>I212+I213</f>
        <v>195</v>
      </c>
      <c r="J211" s="349"/>
      <c r="K211" s="349"/>
      <c r="L211" s="349">
        <f>L212+L213</f>
        <v>195</v>
      </c>
      <c r="M211" s="350">
        <f>M212+M213</f>
        <v>345</v>
      </c>
      <c r="N211" s="351"/>
      <c r="O211" s="352"/>
      <c r="P211" s="353"/>
      <c r="Q211" s="351"/>
      <c r="R211" s="354"/>
      <c r="S211" s="353"/>
    </row>
    <row r="212" spans="1:19" s="12" customFormat="1" ht="15.75">
      <c r="A212" s="340" t="s">
        <v>129</v>
      </c>
      <c r="B212" s="355" t="s">
        <v>120</v>
      </c>
      <c r="C212" s="356">
        <v>2</v>
      </c>
      <c r="D212" s="357">
        <v>1</v>
      </c>
      <c r="E212" s="344"/>
      <c r="F212" s="345"/>
      <c r="G212" s="358">
        <v>9</v>
      </c>
      <c r="H212" s="359">
        <f>G212*30</f>
        <v>270</v>
      </c>
      <c r="I212" s="63">
        <f>J212+K212+L212</f>
        <v>99</v>
      </c>
      <c r="J212" s="360"/>
      <c r="K212" s="360"/>
      <c r="L212" s="360">
        <v>99</v>
      </c>
      <c r="M212" s="361">
        <f>H212-I212</f>
        <v>171</v>
      </c>
      <c r="N212" s="354">
        <v>3</v>
      </c>
      <c r="O212" s="362">
        <v>3</v>
      </c>
      <c r="P212" s="353">
        <v>3</v>
      </c>
      <c r="Q212" s="351"/>
      <c r="R212" s="354"/>
      <c r="S212" s="353"/>
    </row>
    <row r="213" spans="1:19" s="12" customFormat="1" ht="16.5" thickBot="1">
      <c r="A213" s="64" t="s">
        <v>130</v>
      </c>
      <c r="B213" s="363" t="s">
        <v>120</v>
      </c>
      <c r="C213" s="364" t="s">
        <v>46</v>
      </c>
      <c r="D213" s="365">
        <v>3</v>
      </c>
      <c r="E213" s="366"/>
      <c r="F213" s="367"/>
      <c r="G213" s="368">
        <v>9</v>
      </c>
      <c r="H213" s="369">
        <f>G213*30</f>
        <v>270</v>
      </c>
      <c r="I213" s="65">
        <f>J213+K213+L213</f>
        <v>96</v>
      </c>
      <c r="J213" s="5"/>
      <c r="K213" s="5"/>
      <c r="L213" s="5">
        <v>96</v>
      </c>
      <c r="M213" s="370">
        <f>H213-I213</f>
        <v>174</v>
      </c>
      <c r="N213" s="371"/>
      <c r="O213" s="372"/>
      <c r="P213" s="373"/>
      <c r="Q213" s="374">
        <v>3</v>
      </c>
      <c r="R213" s="371">
        <v>3</v>
      </c>
      <c r="S213" s="373">
        <v>3</v>
      </c>
    </row>
    <row r="214" spans="1:19" s="12" customFormat="1" ht="32.25" customHeight="1">
      <c r="A214" s="908" t="s">
        <v>369</v>
      </c>
      <c r="B214" s="908"/>
      <c r="C214" s="908"/>
      <c r="D214" s="908"/>
      <c r="E214" s="908"/>
      <c r="F214" s="908"/>
      <c r="G214" s="908"/>
      <c r="H214" s="908"/>
      <c r="I214" s="908"/>
      <c r="J214" s="908"/>
      <c r="K214" s="908"/>
      <c r="L214" s="908"/>
      <c r="M214" s="908"/>
      <c r="N214" s="908"/>
      <c r="O214" s="908"/>
      <c r="P214" s="908"/>
      <c r="Q214" s="908"/>
      <c r="R214" s="908"/>
      <c r="S214" s="908"/>
    </row>
    <row r="215" spans="2:19" s="12" customFormat="1" ht="43.5" customHeight="1">
      <c r="B215" s="496" t="s">
        <v>66</v>
      </c>
      <c r="C215" s="376"/>
      <c r="D215" s="912"/>
      <c r="E215" s="912"/>
      <c r="F215" s="912"/>
      <c r="G215" s="912"/>
      <c r="H215" s="377"/>
      <c r="I215" s="905" t="s">
        <v>196</v>
      </c>
      <c r="J215" s="905"/>
      <c r="K215" s="905"/>
      <c r="L215" s="905"/>
      <c r="N215" s="378"/>
      <c r="O215" s="378"/>
      <c r="P215" s="378"/>
      <c r="Q215" s="378"/>
      <c r="R215" s="378"/>
      <c r="S215" s="378"/>
    </row>
    <row r="216" spans="2:19" s="12" customFormat="1" ht="15.75">
      <c r="B216" s="375"/>
      <c r="C216" s="376"/>
      <c r="D216" s="376"/>
      <c r="E216" s="376"/>
      <c r="F216" s="376"/>
      <c r="G216" s="376"/>
      <c r="H216" s="376"/>
      <c r="I216" s="376"/>
      <c r="J216" s="376"/>
      <c r="K216" s="376"/>
      <c r="N216" s="378"/>
      <c r="O216" s="378"/>
      <c r="P216" s="378"/>
      <c r="Q216" s="378"/>
      <c r="R216" s="378"/>
      <c r="S216" s="378"/>
    </row>
    <row r="217" spans="2:19" s="12" customFormat="1" ht="15.75">
      <c r="B217" s="496" t="s">
        <v>67</v>
      </c>
      <c r="C217" s="376"/>
      <c r="D217" s="912"/>
      <c r="E217" s="912"/>
      <c r="F217" s="912"/>
      <c r="G217" s="912"/>
      <c r="H217" s="377"/>
      <c r="I217" s="905" t="s">
        <v>197</v>
      </c>
      <c r="J217" s="905"/>
      <c r="K217" s="905"/>
      <c r="L217" s="905"/>
      <c r="N217" s="378"/>
      <c r="O217" s="378"/>
      <c r="P217" s="378"/>
      <c r="Q217" s="378"/>
      <c r="R217" s="378"/>
      <c r="S217" s="378"/>
    </row>
    <row r="218" spans="2:19" s="12" customFormat="1" ht="15.75">
      <c r="B218" s="375"/>
      <c r="C218" s="376"/>
      <c r="D218" s="376"/>
      <c r="E218" s="376"/>
      <c r="F218" s="379"/>
      <c r="G218" s="379"/>
      <c r="H218" s="377"/>
      <c r="I218" s="375"/>
      <c r="J218" s="375"/>
      <c r="K218" s="375"/>
      <c r="L218" s="375"/>
      <c r="N218" s="380"/>
      <c r="O218" s="380"/>
      <c r="P218" s="378"/>
      <c r="Q218" s="378"/>
      <c r="R218" s="378"/>
      <c r="S218" s="378"/>
    </row>
    <row r="219" spans="2:19" s="12" customFormat="1" ht="15.75">
      <c r="B219" s="496" t="s">
        <v>68</v>
      </c>
      <c r="C219" s="376"/>
      <c r="D219" s="906"/>
      <c r="E219" s="906"/>
      <c r="F219" s="907"/>
      <c r="G219" s="907"/>
      <c r="H219" s="377"/>
      <c r="I219" s="905" t="s">
        <v>198</v>
      </c>
      <c r="J219" s="905"/>
      <c r="K219" s="905"/>
      <c r="L219" s="905"/>
      <c r="N219" s="380"/>
      <c r="O219" s="380"/>
      <c r="P219" s="378"/>
      <c r="Q219" s="378"/>
      <c r="R219" s="378"/>
      <c r="S219" s="378"/>
    </row>
    <row r="220" spans="2:19" s="12" customFormat="1" ht="28.5" customHeight="1">
      <c r="B220" s="381"/>
      <c r="N220" s="378"/>
      <c r="O220" s="378"/>
      <c r="P220" s="378"/>
      <c r="Q220" s="378"/>
      <c r="R220" s="378"/>
      <c r="S220" s="378"/>
    </row>
    <row r="221" spans="2:19" s="12" customFormat="1" ht="15.75">
      <c r="B221" s="375"/>
      <c r="C221" s="376"/>
      <c r="D221" s="901"/>
      <c r="E221" s="901"/>
      <c r="F221" s="902"/>
      <c r="G221" s="902"/>
      <c r="H221" s="377"/>
      <c r="I221" s="903"/>
      <c r="J221" s="903"/>
      <c r="K221" s="903"/>
      <c r="L221" s="903"/>
      <c r="N221" s="378"/>
      <c r="O221" s="378"/>
      <c r="P221" s="378"/>
      <c r="Q221" s="378"/>
      <c r="R221" s="378"/>
      <c r="S221" s="378"/>
    </row>
    <row r="222" spans="1:19" s="12" customFormat="1" ht="20.25" customHeight="1">
      <c r="A222" s="382"/>
      <c r="B222" s="383"/>
      <c r="C222" s="904" t="s">
        <v>27</v>
      </c>
      <c r="D222" s="904"/>
      <c r="E222" s="904"/>
      <c r="F222" s="904"/>
      <c r="G222" s="904"/>
      <c r="H222" s="904"/>
      <c r="I222" s="904"/>
      <c r="J222" s="904"/>
      <c r="K222" s="904"/>
      <c r="L222" s="384"/>
      <c r="M222" s="384"/>
      <c r="N222" s="378"/>
      <c r="O222" s="378"/>
      <c r="P222" s="378"/>
      <c r="Q222" s="378"/>
      <c r="R222" s="378"/>
      <c r="S222" s="378"/>
    </row>
    <row r="223" spans="1:19" s="12" customFormat="1" ht="15" customHeight="1">
      <c r="A223" s="385"/>
      <c r="B223" s="375"/>
      <c r="C223" s="376"/>
      <c r="D223" s="901"/>
      <c r="E223" s="901"/>
      <c r="F223" s="902"/>
      <c r="G223" s="902"/>
      <c r="H223" s="377"/>
      <c r="I223" s="903"/>
      <c r="J223" s="903"/>
      <c r="K223" s="903"/>
      <c r="L223" s="903"/>
      <c r="M223" s="15"/>
      <c r="N223" s="15"/>
      <c r="O223" s="15"/>
      <c r="P223" s="15"/>
      <c r="Q223" s="15"/>
      <c r="R223" s="15"/>
      <c r="S223" s="15"/>
    </row>
    <row r="224" spans="1:19" s="12" customFormat="1" ht="17.25" customHeight="1">
      <c r="A224" s="385"/>
      <c r="B224" s="15"/>
      <c r="C224" s="386"/>
      <c r="D224" s="387"/>
      <c r="E224" s="387"/>
      <c r="F224" s="386"/>
      <c r="G224" s="386"/>
      <c r="H224" s="386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</row>
    <row r="225" spans="1:19" s="12" customFormat="1" ht="15.75">
      <c r="A225" s="16"/>
      <c r="B225" s="17"/>
      <c r="C225" s="18"/>
      <c r="D225" s="19"/>
      <c r="E225" s="19"/>
      <c r="F225" s="18"/>
      <c r="G225" s="18"/>
      <c r="H225" s="18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</row>
  </sheetData>
  <sheetProtection/>
  <mergeCells count="77">
    <mergeCell ref="A201:M201"/>
    <mergeCell ref="A137:S137"/>
    <mergeCell ref="A202:M202"/>
    <mergeCell ref="A203:M203"/>
    <mergeCell ref="A200:M200"/>
    <mergeCell ref="A196:F196"/>
    <mergeCell ref="A195:F195"/>
    <mergeCell ref="A197:F197"/>
    <mergeCell ref="A198:F198"/>
    <mergeCell ref="A199:F199"/>
    <mergeCell ref="D215:G215"/>
    <mergeCell ref="I221:L221"/>
    <mergeCell ref="I219:L219"/>
    <mergeCell ref="J206:K206"/>
    <mergeCell ref="A206:I206"/>
    <mergeCell ref="Q206:S206"/>
    <mergeCell ref="D217:G217"/>
    <mergeCell ref="N206:P206"/>
    <mergeCell ref="L206:M206"/>
    <mergeCell ref="D223:G223"/>
    <mergeCell ref="I223:L223"/>
    <mergeCell ref="C222:K222"/>
    <mergeCell ref="D221:G221"/>
    <mergeCell ref="I215:L215"/>
    <mergeCell ref="A111:S111"/>
    <mergeCell ref="D219:G219"/>
    <mergeCell ref="A214:S214"/>
    <mergeCell ref="I217:L217"/>
    <mergeCell ref="A207:S207"/>
    <mergeCell ref="A106:F106"/>
    <mergeCell ref="A107:F107"/>
    <mergeCell ref="N205:P205"/>
    <mergeCell ref="Q205:S205"/>
    <mergeCell ref="A193:F193"/>
    <mergeCell ref="A194:F194"/>
    <mergeCell ref="A136:F136"/>
    <mergeCell ref="A204:M204"/>
    <mergeCell ref="A205:M205"/>
    <mergeCell ref="A109:F109"/>
    <mergeCell ref="A102:F102"/>
    <mergeCell ref="A103:F103"/>
    <mergeCell ref="A101:F101"/>
    <mergeCell ref="A108:F108"/>
    <mergeCell ref="J4:J7"/>
    <mergeCell ref="A29:F29"/>
    <mergeCell ref="A96:F96"/>
    <mergeCell ref="A97:S97"/>
    <mergeCell ref="A104:S104"/>
    <mergeCell ref="A30:F30"/>
    <mergeCell ref="A1:S1"/>
    <mergeCell ref="N2:S3"/>
    <mergeCell ref="N6:S6"/>
    <mergeCell ref="A9:S9"/>
    <mergeCell ref="N4:P4"/>
    <mergeCell ref="B2:B7"/>
    <mergeCell ref="Q4:S4"/>
    <mergeCell ref="F4:F7"/>
    <mergeCell ref="M3:M7"/>
    <mergeCell ref="H2:M2"/>
    <mergeCell ref="A110:S110"/>
    <mergeCell ref="C2:F2"/>
    <mergeCell ref="C3:C7"/>
    <mergeCell ref="E4:E7"/>
    <mergeCell ref="K4:K7"/>
    <mergeCell ref="G2:G7"/>
    <mergeCell ref="I4:I7"/>
    <mergeCell ref="A2:A7"/>
    <mergeCell ref="A10:S10"/>
    <mergeCell ref="A31:S31"/>
    <mergeCell ref="A95:F95"/>
    <mergeCell ref="I3:L3"/>
    <mergeCell ref="E3:F3"/>
    <mergeCell ref="H3:H7"/>
    <mergeCell ref="L4:L7"/>
    <mergeCell ref="D3:D7"/>
    <mergeCell ref="A28:F28"/>
    <mergeCell ref="A94:F9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1"/>
  <rowBreaks count="6" manualBreakCount="6">
    <brk id="32" max="18" man="1"/>
    <brk id="68" max="18" man="1"/>
    <brk id="109" max="18" man="1"/>
    <brk id="147" max="18" man="1"/>
    <brk id="171" max="18" man="1"/>
    <brk id="206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211"/>
  <sheetViews>
    <sheetView view="pageBreakPreview" zoomScaleSheetLayoutView="100" zoomScalePageLayoutView="0" workbookViewId="0" topLeftCell="A188">
      <selection activeCell="Q199" sqref="Q199:Q211"/>
    </sheetView>
  </sheetViews>
  <sheetFormatPr defaultColWidth="9.140625" defaultRowHeight="15"/>
  <cols>
    <col min="1" max="1" width="11.421875" style="16" customWidth="1"/>
    <col min="2" max="2" width="60.00390625" style="17" customWidth="1"/>
    <col min="3" max="3" width="12.8515625" style="18" customWidth="1"/>
    <col min="4" max="4" width="10.00390625" style="19" customWidth="1"/>
    <col min="5" max="5" width="7.140625" style="19" customWidth="1"/>
    <col min="6" max="7" width="7.140625" style="18" customWidth="1"/>
    <col min="8" max="8" width="10.00390625" style="18" customWidth="1"/>
    <col min="9" max="9" width="8.57421875" style="17" customWidth="1"/>
    <col min="10" max="12" width="6.421875" style="17" customWidth="1"/>
    <col min="13" max="13" width="7.8515625" style="17" customWidth="1"/>
    <col min="14" max="16" width="5.7109375" style="17" customWidth="1"/>
    <col min="17" max="17" width="12.28125" style="15" customWidth="1"/>
    <col min="18" max="18" width="10.421875" style="15" customWidth="1"/>
    <col min="19" max="19" width="8.28125" style="15" customWidth="1"/>
    <col min="20" max="20" width="6.421875" style="15" bestFit="1" customWidth="1"/>
    <col min="21" max="16384" width="9.140625" style="15" customWidth="1"/>
  </cols>
  <sheetData>
    <row r="1" spans="1:16" s="12" customFormat="1" ht="18.75" customHeight="1" thickBot="1">
      <c r="A1" s="849" t="s">
        <v>208</v>
      </c>
      <c r="B1" s="850"/>
      <c r="C1" s="850"/>
      <c r="D1" s="850"/>
      <c r="E1" s="850"/>
      <c r="F1" s="850"/>
      <c r="G1" s="850"/>
      <c r="H1" s="850"/>
      <c r="I1" s="850"/>
      <c r="J1" s="850"/>
      <c r="K1" s="850"/>
      <c r="L1" s="850"/>
      <c r="M1" s="850"/>
      <c r="N1" s="850"/>
      <c r="O1" s="850"/>
      <c r="P1" s="850"/>
    </row>
    <row r="2" spans="1:16" s="12" customFormat="1" ht="15.75" customHeight="1">
      <c r="A2" s="843" t="s">
        <v>47</v>
      </c>
      <c r="B2" s="867" t="s">
        <v>77</v>
      </c>
      <c r="C2" s="834" t="s">
        <v>28</v>
      </c>
      <c r="D2" s="835"/>
      <c r="E2" s="835"/>
      <c r="F2" s="836"/>
      <c r="G2" s="839" t="s">
        <v>78</v>
      </c>
      <c r="H2" s="876" t="s">
        <v>29</v>
      </c>
      <c r="I2" s="877"/>
      <c r="J2" s="877"/>
      <c r="K2" s="877"/>
      <c r="L2" s="877"/>
      <c r="M2" s="878"/>
      <c r="N2" s="852" t="s">
        <v>48</v>
      </c>
      <c r="O2" s="853"/>
      <c r="P2" s="853"/>
    </row>
    <row r="3" spans="1:16" s="12" customFormat="1" ht="16.5" thickBot="1">
      <c r="A3" s="844"/>
      <c r="B3" s="868"/>
      <c r="C3" s="837" t="s">
        <v>30</v>
      </c>
      <c r="D3" s="826" t="s">
        <v>31</v>
      </c>
      <c r="E3" s="818" t="s">
        <v>32</v>
      </c>
      <c r="F3" s="819"/>
      <c r="G3" s="821"/>
      <c r="H3" s="820" t="s">
        <v>0</v>
      </c>
      <c r="I3" s="816" t="s">
        <v>33</v>
      </c>
      <c r="J3" s="816"/>
      <c r="K3" s="816"/>
      <c r="L3" s="817"/>
      <c r="M3" s="872" t="s">
        <v>34</v>
      </c>
      <c r="N3" s="855"/>
      <c r="O3" s="856"/>
      <c r="P3" s="856"/>
    </row>
    <row r="4" spans="1:21" s="12" customFormat="1" ht="16.5" thickBot="1">
      <c r="A4" s="844"/>
      <c r="B4" s="868"/>
      <c r="C4" s="837"/>
      <c r="D4" s="826"/>
      <c r="E4" s="826" t="s">
        <v>89</v>
      </c>
      <c r="F4" s="870" t="s">
        <v>35</v>
      </c>
      <c r="G4" s="821"/>
      <c r="H4" s="821"/>
      <c r="I4" s="840" t="s">
        <v>1</v>
      </c>
      <c r="J4" s="823" t="s">
        <v>2</v>
      </c>
      <c r="K4" s="823" t="s">
        <v>36</v>
      </c>
      <c r="L4" s="823" t="s">
        <v>58</v>
      </c>
      <c r="M4" s="873"/>
      <c r="N4" s="864" t="s">
        <v>37</v>
      </c>
      <c r="O4" s="865"/>
      <c r="P4" s="866"/>
      <c r="U4" s="37"/>
    </row>
    <row r="5" spans="1:21" s="12" customFormat="1" ht="16.5" thickBot="1">
      <c r="A5" s="844"/>
      <c r="B5" s="868"/>
      <c r="C5" s="837"/>
      <c r="D5" s="826"/>
      <c r="E5" s="826"/>
      <c r="F5" s="870"/>
      <c r="G5" s="821"/>
      <c r="H5" s="821"/>
      <c r="I5" s="841"/>
      <c r="J5" s="824"/>
      <c r="K5" s="824"/>
      <c r="L5" s="824"/>
      <c r="M5" s="873"/>
      <c r="N5" s="92"/>
      <c r="O5" s="93"/>
      <c r="P5" s="94"/>
      <c r="U5" s="38"/>
    </row>
    <row r="6" spans="1:16" s="12" customFormat="1" ht="16.5" thickBot="1">
      <c r="A6" s="844"/>
      <c r="B6" s="868"/>
      <c r="C6" s="837"/>
      <c r="D6" s="826"/>
      <c r="E6" s="826"/>
      <c r="F6" s="870"/>
      <c r="G6" s="821"/>
      <c r="H6" s="821"/>
      <c r="I6" s="841"/>
      <c r="J6" s="824"/>
      <c r="K6" s="824"/>
      <c r="L6" s="824"/>
      <c r="M6" s="874"/>
      <c r="N6" s="858" t="s">
        <v>49</v>
      </c>
      <c r="O6" s="859"/>
      <c r="P6" s="859"/>
    </row>
    <row r="7" spans="1:16" s="12" customFormat="1" ht="39.75" customHeight="1" thickBot="1">
      <c r="A7" s="845"/>
      <c r="B7" s="869"/>
      <c r="C7" s="838"/>
      <c r="D7" s="827"/>
      <c r="E7" s="827"/>
      <c r="F7" s="871"/>
      <c r="G7" s="822"/>
      <c r="H7" s="822"/>
      <c r="I7" s="842"/>
      <c r="J7" s="825"/>
      <c r="K7" s="825"/>
      <c r="L7" s="825"/>
      <c r="M7" s="875"/>
      <c r="N7" s="92"/>
      <c r="O7" s="93"/>
      <c r="P7" s="95"/>
    </row>
    <row r="8" spans="1:21" s="12" customFormat="1" ht="16.5" thickBot="1">
      <c r="A8" s="92">
        <v>1</v>
      </c>
      <c r="B8" s="96">
        <v>2</v>
      </c>
      <c r="C8" s="92">
        <v>3</v>
      </c>
      <c r="D8" s="97">
        <v>4</v>
      </c>
      <c r="E8" s="97">
        <v>5</v>
      </c>
      <c r="F8" s="95">
        <v>6</v>
      </c>
      <c r="G8" s="92">
        <v>7</v>
      </c>
      <c r="H8" s="96">
        <v>8</v>
      </c>
      <c r="I8" s="98">
        <v>9</v>
      </c>
      <c r="J8" s="97">
        <v>10</v>
      </c>
      <c r="K8" s="97">
        <v>11</v>
      </c>
      <c r="L8" s="97">
        <v>12</v>
      </c>
      <c r="M8" s="95">
        <v>13</v>
      </c>
      <c r="N8" s="92"/>
      <c r="O8" s="93"/>
      <c r="P8" s="95"/>
      <c r="Q8" s="13"/>
      <c r="R8" s="13"/>
      <c r="S8" s="13"/>
      <c r="T8" s="13"/>
      <c r="U8" s="13"/>
    </row>
    <row r="9" spans="1:19" s="12" customFormat="1" ht="16.5" thickBot="1">
      <c r="A9" s="861" t="s">
        <v>145</v>
      </c>
      <c r="B9" s="862"/>
      <c r="C9" s="862"/>
      <c r="D9" s="862"/>
      <c r="E9" s="862"/>
      <c r="F9" s="862"/>
      <c r="G9" s="862"/>
      <c r="H9" s="862"/>
      <c r="I9" s="862"/>
      <c r="J9" s="862"/>
      <c r="K9" s="862"/>
      <c r="L9" s="862"/>
      <c r="M9" s="862"/>
      <c r="N9" s="862"/>
      <c r="O9" s="862"/>
      <c r="P9" s="862"/>
      <c r="S9" s="51"/>
    </row>
    <row r="10" spans="1:16" s="12" customFormat="1" ht="16.5" thickBot="1">
      <c r="A10" s="846" t="s">
        <v>93</v>
      </c>
      <c r="B10" s="847"/>
      <c r="C10" s="847"/>
      <c r="D10" s="847"/>
      <c r="E10" s="847"/>
      <c r="F10" s="847"/>
      <c r="G10" s="847"/>
      <c r="H10" s="847"/>
      <c r="I10" s="847"/>
      <c r="J10" s="847"/>
      <c r="K10" s="847"/>
      <c r="L10" s="847"/>
      <c r="M10" s="847"/>
      <c r="N10" s="847"/>
      <c r="O10" s="847"/>
      <c r="P10" s="847"/>
    </row>
    <row r="11" spans="1:16" s="12" customFormat="1" ht="31.5">
      <c r="A11" s="59" t="s">
        <v>59</v>
      </c>
      <c r="B11" s="475" t="s">
        <v>210</v>
      </c>
      <c r="C11" s="130"/>
      <c r="D11" s="128" t="s">
        <v>70</v>
      </c>
      <c r="E11" s="128"/>
      <c r="F11" s="131"/>
      <c r="G11" s="163">
        <v>3</v>
      </c>
      <c r="H11" s="132">
        <f>G11*30</f>
        <v>90</v>
      </c>
      <c r="I11" s="130"/>
      <c r="J11" s="128"/>
      <c r="K11" s="128"/>
      <c r="L11" s="128"/>
      <c r="M11" s="131"/>
      <c r="N11" s="133"/>
      <c r="O11" s="211"/>
      <c r="P11" s="129"/>
    </row>
    <row r="12" spans="1:16" s="12" customFormat="1" ht="15.75">
      <c r="A12" s="185" t="s">
        <v>60</v>
      </c>
      <c r="B12" s="186" t="s">
        <v>211</v>
      </c>
      <c r="C12" s="144"/>
      <c r="D12" s="145"/>
      <c r="E12" s="174"/>
      <c r="F12" s="174"/>
      <c r="G12" s="42">
        <f>G13+G14</f>
        <v>3</v>
      </c>
      <c r="H12" s="40">
        <f>H13+H14</f>
        <v>90</v>
      </c>
      <c r="I12" s="144"/>
      <c r="J12" s="145"/>
      <c r="K12" s="145"/>
      <c r="L12" s="145"/>
      <c r="M12" s="174"/>
      <c r="N12" s="153"/>
      <c r="O12" s="148"/>
      <c r="P12" s="149"/>
    </row>
    <row r="13" spans="1:16" s="12" customFormat="1" ht="15.75">
      <c r="A13" s="185"/>
      <c r="B13" s="186" t="s">
        <v>200</v>
      </c>
      <c r="C13" s="144"/>
      <c r="D13" s="145"/>
      <c r="E13" s="174"/>
      <c r="F13" s="174"/>
      <c r="G13" s="175">
        <v>2</v>
      </c>
      <c r="H13" s="176">
        <f>G13*30</f>
        <v>60</v>
      </c>
      <c r="I13" s="144"/>
      <c r="J13" s="145"/>
      <c r="K13" s="145"/>
      <c r="L13" s="145"/>
      <c r="M13" s="174"/>
      <c r="N13" s="153"/>
      <c r="O13" s="148"/>
      <c r="P13" s="149"/>
    </row>
    <row r="14" spans="1:16" s="12" customFormat="1" ht="15.75">
      <c r="A14" s="185" t="s">
        <v>90</v>
      </c>
      <c r="B14" s="186" t="s">
        <v>384</v>
      </c>
      <c r="C14" s="144"/>
      <c r="D14" s="145">
        <v>1</v>
      </c>
      <c r="E14" s="174"/>
      <c r="F14" s="174"/>
      <c r="G14" s="177">
        <v>1</v>
      </c>
      <c r="H14" s="178">
        <f>G14*30</f>
        <v>30</v>
      </c>
      <c r="I14" s="179">
        <f>J14+K14+L14</f>
        <v>14</v>
      </c>
      <c r="J14" s="152">
        <v>8</v>
      </c>
      <c r="K14" s="152"/>
      <c r="L14" s="152">
        <v>6</v>
      </c>
      <c r="M14" s="180">
        <f>H14-I14</f>
        <v>16</v>
      </c>
      <c r="N14" s="509">
        <v>1</v>
      </c>
      <c r="O14" s="148"/>
      <c r="P14" s="149"/>
    </row>
    <row r="15" spans="1:16" s="12" customFormat="1" ht="15.75">
      <c r="A15" s="99" t="s">
        <v>61</v>
      </c>
      <c r="B15" s="477" t="s">
        <v>201</v>
      </c>
      <c r="C15" s="100"/>
      <c r="D15" s="101" t="s">
        <v>70</v>
      </c>
      <c r="E15" s="118"/>
      <c r="F15" s="102"/>
      <c r="G15" s="36">
        <v>3</v>
      </c>
      <c r="H15" s="110">
        <f>G15*30</f>
        <v>90</v>
      </c>
      <c r="I15" s="105"/>
      <c r="J15" s="106"/>
      <c r="K15" s="106"/>
      <c r="L15" s="106"/>
      <c r="M15" s="164"/>
      <c r="N15" s="109"/>
      <c r="O15" s="108"/>
      <c r="P15" s="102"/>
    </row>
    <row r="16" spans="1:20" s="14" customFormat="1" ht="31.5">
      <c r="A16" s="99" t="s">
        <v>62</v>
      </c>
      <c r="B16" s="28" t="s">
        <v>79</v>
      </c>
      <c r="C16" s="109"/>
      <c r="D16" s="187"/>
      <c r="E16" s="188"/>
      <c r="F16" s="184"/>
      <c r="G16" s="134">
        <f>G17+G18</f>
        <v>6</v>
      </c>
      <c r="H16" s="135">
        <f>H17+H18</f>
        <v>180</v>
      </c>
      <c r="I16" s="136"/>
      <c r="J16" s="113"/>
      <c r="K16" s="113"/>
      <c r="L16" s="137"/>
      <c r="M16" s="138"/>
      <c r="N16" s="63"/>
      <c r="O16" s="108"/>
      <c r="P16" s="102"/>
      <c r="S16" s="20"/>
      <c r="T16" s="20"/>
    </row>
    <row r="17" spans="1:20" s="14" customFormat="1" ht="15.75">
      <c r="A17" s="99"/>
      <c r="B17" s="186" t="s">
        <v>200</v>
      </c>
      <c r="C17" s="111"/>
      <c r="D17" s="189"/>
      <c r="E17" s="189"/>
      <c r="F17" s="190"/>
      <c r="G17" s="134">
        <v>5</v>
      </c>
      <c r="H17" s="135">
        <f>G17*30</f>
        <v>150</v>
      </c>
      <c r="I17" s="112"/>
      <c r="J17" s="113"/>
      <c r="K17" s="113"/>
      <c r="L17" s="113"/>
      <c r="M17" s="114"/>
      <c r="N17" s="115"/>
      <c r="O17" s="116"/>
      <c r="P17" s="117"/>
      <c r="T17" s="20"/>
    </row>
    <row r="18" spans="1:20" s="14" customFormat="1" ht="15.75">
      <c r="A18" s="99" t="s">
        <v>91</v>
      </c>
      <c r="B18" s="477" t="s">
        <v>69</v>
      </c>
      <c r="C18" s="111"/>
      <c r="D18" s="62" t="s">
        <v>46</v>
      </c>
      <c r="E18" s="191"/>
      <c r="F18" s="190"/>
      <c r="G18" s="142">
        <v>1</v>
      </c>
      <c r="H18" s="143">
        <f>G18*30</f>
        <v>30</v>
      </c>
      <c r="I18" s="136">
        <f>J18+K18+L18</f>
        <v>16</v>
      </c>
      <c r="J18" s="137"/>
      <c r="K18" s="137"/>
      <c r="L18" s="137">
        <v>16</v>
      </c>
      <c r="M18" s="138">
        <f>H18-I18</f>
        <v>14</v>
      </c>
      <c r="N18" s="115"/>
      <c r="O18" s="116"/>
      <c r="P18" s="117"/>
      <c r="T18" s="20"/>
    </row>
    <row r="19" spans="1:16" s="14" customFormat="1" ht="31.5">
      <c r="A19" s="99" t="s">
        <v>63</v>
      </c>
      <c r="B19" s="28" t="s">
        <v>343</v>
      </c>
      <c r="C19" s="100" t="s">
        <v>136</v>
      </c>
      <c r="D19" s="101"/>
      <c r="E19" s="101"/>
      <c r="F19" s="102"/>
      <c r="G19" s="36">
        <v>7.5</v>
      </c>
      <c r="H19" s="110">
        <f>G19*30</f>
        <v>225</v>
      </c>
      <c r="I19" s="105"/>
      <c r="J19" s="106"/>
      <c r="K19" s="106"/>
      <c r="L19" s="101"/>
      <c r="M19" s="107"/>
      <c r="N19" s="63"/>
      <c r="O19" s="108"/>
      <c r="P19" s="102"/>
    </row>
    <row r="20" spans="1:16" s="14" customFormat="1" ht="31.5">
      <c r="A20" s="99" t="s">
        <v>133</v>
      </c>
      <c r="B20" s="477" t="s">
        <v>212</v>
      </c>
      <c r="C20" s="100" t="s">
        <v>136</v>
      </c>
      <c r="D20" s="101"/>
      <c r="E20" s="101"/>
      <c r="F20" s="102"/>
      <c r="G20" s="36">
        <v>5</v>
      </c>
      <c r="H20" s="110">
        <f>G20*30</f>
        <v>150</v>
      </c>
      <c r="I20" s="109"/>
      <c r="J20" s="101"/>
      <c r="K20" s="101"/>
      <c r="L20" s="101"/>
      <c r="M20" s="102"/>
      <c r="N20" s="63"/>
      <c r="O20" s="108"/>
      <c r="P20" s="102"/>
    </row>
    <row r="21" spans="1:16" s="14" customFormat="1" ht="31.5">
      <c r="A21" s="99" t="s">
        <v>134</v>
      </c>
      <c r="B21" s="477" t="s">
        <v>341</v>
      </c>
      <c r="C21" s="100"/>
      <c r="D21" s="101"/>
      <c r="E21" s="101"/>
      <c r="F21" s="102"/>
      <c r="G21" s="36">
        <f>G22+G23</f>
        <v>3</v>
      </c>
      <c r="H21" s="110">
        <f>H22+H23</f>
        <v>90</v>
      </c>
      <c r="I21" s="109"/>
      <c r="J21" s="101"/>
      <c r="K21" s="101"/>
      <c r="L21" s="101"/>
      <c r="M21" s="102"/>
      <c r="N21" s="63"/>
      <c r="O21" s="108"/>
      <c r="P21" s="102"/>
    </row>
    <row r="22" spans="1:16" s="14" customFormat="1" ht="15.75">
      <c r="A22" s="99"/>
      <c r="B22" s="186" t="s">
        <v>200</v>
      </c>
      <c r="C22" s="100"/>
      <c r="D22" s="101"/>
      <c r="E22" s="101"/>
      <c r="F22" s="102"/>
      <c r="G22" s="36">
        <v>2</v>
      </c>
      <c r="H22" s="110">
        <f>G22*30</f>
        <v>60</v>
      </c>
      <c r="I22" s="109"/>
      <c r="J22" s="101"/>
      <c r="K22" s="101"/>
      <c r="L22" s="101"/>
      <c r="M22" s="102"/>
      <c r="N22" s="63"/>
      <c r="O22" s="108"/>
      <c r="P22" s="102"/>
    </row>
    <row r="23" spans="1:16" s="14" customFormat="1" ht="15.75">
      <c r="A23" s="99" t="s">
        <v>340</v>
      </c>
      <c r="B23" s="477" t="s">
        <v>383</v>
      </c>
      <c r="C23" s="100"/>
      <c r="D23" s="101">
        <v>1</v>
      </c>
      <c r="E23" s="101"/>
      <c r="F23" s="102"/>
      <c r="G23" s="103">
        <v>1</v>
      </c>
      <c r="H23" s="104">
        <f>G23*30</f>
        <v>30</v>
      </c>
      <c r="I23" s="105">
        <f>J23+K23+L23</f>
        <v>15</v>
      </c>
      <c r="J23" s="106">
        <v>15</v>
      </c>
      <c r="K23" s="106"/>
      <c r="L23" s="106"/>
      <c r="M23" s="107">
        <f>H23-I23</f>
        <v>15</v>
      </c>
      <c r="N23" s="510">
        <v>1</v>
      </c>
      <c r="O23" s="108"/>
      <c r="P23" s="102"/>
    </row>
    <row r="24" spans="1:16" s="14" customFormat="1" ht="31.5">
      <c r="A24" s="99" t="s">
        <v>137</v>
      </c>
      <c r="B24" s="28" t="s">
        <v>202</v>
      </c>
      <c r="C24" s="100" t="s">
        <v>136</v>
      </c>
      <c r="D24" s="101"/>
      <c r="E24" s="101"/>
      <c r="F24" s="102"/>
      <c r="G24" s="36">
        <v>3</v>
      </c>
      <c r="H24" s="110">
        <f>G24*30</f>
        <v>90</v>
      </c>
      <c r="I24" s="105"/>
      <c r="J24" s="101"/>
      <c r="K24" s="101"/>
      <c r="L24" s="106"/>
      <c r="M24" s="107"/>
      <c r="N24" s="63"/>
      <c r="O24" s="108"/>
      <c r="P24" s="102"/>
    </row>
    <row r="25" spans="1:16" s="14" customFormat="1" ht="32.25" customHeight="1">
      <c r="A25" s="99" t="s">
        <v>138</v>
      </c>
      <c r="B25" s="28" t="s">
        <v>209</v>
      </c>
      <c r="C25" s="100"/>
      <c r="D25" s="101"/>
      <c r="E25" s="101"/>
      <c r="F25" s="102"/>
      <c r="G25" s="36">
        <f>G26+G27</f>
        <v>3</v>
      </c>
      <c r="H25" s="110">
        <f>H26+H27</f>
        <v>90</v>
      </c>
      <c r="I25" s="105"/>
      <c r="J25" s="106"/>
      <c r="K25" s="101"/>
      <c r="L25" s="106"/>
      <c r="M25" s="107"/>
      <c r="N25" s="63"/>
      <c r="O25" s="108"/>
      <c r="P25" s="102"/>
    </row>
    <row r="26" spans="1:16" s="14" customFormat="1" ht="15.75">
      <c r="A26" s="99"/>
      <c r="B26" s="186" t="s">
        <v>200</v>
      </c>
      <c r="C26" s="100"/>
      <c r="D26" s="101"/>
      <c r="E26" s="101"/>
      <c r="F26" s="102"/>
      <c r="G26" s="36">
        <v>1.5</v>
      </c>
      <c r="H26" s="110">
        <f>G26*30</f>
        <v>45</v>
      </c>
      <c r="I26" s="105"/>
      <c r="J26" s="106"/>
      <c r="K26" s="101"/>
      <c r="L26" s="106"/>
      <c r="M26" s="107"/>
      <c r="N26" s="63"/>
      <c r="O26" s="108"/>
      <c r="P26" s="102"/>
    </row>
    <row r="27" spans="1:16" s="14" customFormat="1" ht="16.5" thickBot="1">
      <c r="A27" s="99" t="s">
        <v>213</v>
      </c>
      <c r="B27" s="28" t="s">
        <v>382</v>
      </c>
      <c r="C27" s="100">
        <v>1</v>
      </c>
      <c r="D27" s="101"/>
      <c r="E27" s="101"/>
      <c r="F27" s="102"/>
      <c r="G27" s="103">
        <v>1.5</v>
      </c>
      <c r="H27" s="104">
        <f>G27*30</f>
        <v>45</v>
      </c>
      <c r="I27" s="105">
        <f>J27+K27+L27</f>
        <v>15</v>
      </c>
      <c r="J27" s="106">
        <v>15</v>
      </c>
      <c r="K27" s="101"/>
      <c r="L27" s="106"/>
      <c r="M27" s="107">
        <f>H27-I27</f>
        <v>30</v>
      </c>
      <c r="N27" s="510">
        <v>1</v>
      </c>
      <c r="O27" s="108"/>
      <c r="P27" s="102"/>
    </row>
    <row r="28" spans="1:16" s="14" customFormat="1" ht="16.5" thickBot="1">
      <c r="A28" s="828" t="s">
        <v>71</v>
      </c>
      <c r="B28" s="829"/>
      <c r="C28" s="829"/>
      <c r="D28" s="829"/>
      <c r="E28" s="829"/>
      <c r="F28" s="830"/>
      <c r="G28" s="44">
        <f>G29+G30</f>
        <v>36.5</v>
      </c>
      <c r="H28" s="60">
        <f>H29+H30</f>
        <v>1095</v>
      </c>
      <c r="I28" s="30"/>
      <c r="J28" s="29"/>
      <c r="K28" s="29"/>
      <c r="L28" s="61"/>
      <c r="M28" s="31"/>
      <c r="N28" s="119"/>
      <c r="O28" s="120"/>
      <c r="P28" s="121"/>
    </row>
    <row r="29" spans="1:16" s="14" customFormat="1" ht="16.5" thickBot="1">
      <c r="A29" s="814" t="s">
        <v>357</v>
      </c>
      <c r="B29" s="815"/>
      <c r="C29" s="815"/>
      <c r="D29" s="815"/>
      <c r="E29" s="815"/>
      <c r="F29" s="879"/>
      <c r="G29" s="44">
        <f>G11+G13+G15+G17+G19+G20+G22+G24+G26</f>
        <v>32</v>
      </c>
      <c r="H29" s="173">
        <f>H11+H13+H15+H17+H19+H20+H22+H24+H26</f>
        <v>960</v>
      </c>
      <c r="I29" s="34"/>
      <c r="J29" s="33"/>
      <c r="K29" s="33"/>
      <c r="L29" s="33"/>
      <c r="M29" s="35"/>
      <c r="N29" s="119"/>
      <c r="O29" s="120"/>
      <c r="P29" s="121"/>
    </row>
    <row r="30" spans="1:16" s="14" customFormat="1" ht="16.5" customHeight="1" thickBot="1">
      <c r="A30" s="880" t="s">
        <v>103</v>
      </c>
      <c r="B30" s="881"/>
      <c r="C30" s="881"/>
      <c r="D30" s="881"/>
      <c r="E30" s="881"/>
      <c r="F30" s="882"/>
      <c r="G30" s="44">
        <f>G14+G18+G23+G27</f>
        <v>4.5</v>
      </c>
      <c r="H30" s="173">
        <f>H14+H18+H23+H27</f>
        <v>135</v>
      </c>
      <c r="I30" s="34">
        <f>I14+I18+I23+I27</f>
        <v>60</v>
      </c>
      <c r="J30" s="33">
        <f>J14+J18+J23+J27</f>
        <v>38</v>
      </c>
      <c r="K30" s="33"/>
      <c r="L30" s="33">
        <f>L14+L18+L23+L27</f>
        <v>22</v>
      </c>
      <c r="M30" s="35">
        <f>M14+M18+M23+M27</f>
        <v>75</v>
      </c>
      <c r="N30" s="165"/>
      <c r="O30" s="212"/>
      <c r="P30" s="166"/>
    </row>
    <row r="31" spans="1:16" s="14" customFormat="1" ht="16.5" thickBot="1">
      <c r="A31" s="846" t="s">
        <v>92</v>
      </c>
      <c r="B31" s="847"/>
      <c r="C31" s="847"/>
      <c r="D31" s="847"/>
      <c r="E31" s="847"/>
      <c r="F31" s="847"/>
      <c r="G31" s="847"/>
      <c r="H31" s="847"/>
      <c r="I31" s="847"/>
      <c r="J31" s="847"/>
      <c r="K31" s="847"/>
      <c r="L31" s="847"/>
      <c r="M31" s="847"/>
      <c r="N31" s="847"/>
      <c r="O31" s="847"/>
      <c r="P31" s="847"/>
    </row>
    <row r="32" spans="1:16" s="14" customFormat="1" ht="32.25" customHeight="1">
      <c r="A32" s="59" t="s">
        <v>72</v>
      </c>
      <c r="B32" s="475" t="s">
        <v>342</v>
      </c>
      <c r="C32" s="298"/>
      <c r="D32" s="128" t="s">
        <v>70</v>
      </c>
      <c r="E32" s="299"/>
      <c r="F32" s="300"/>
      <c r="G32" s="453">
        <v>3</v>
      </c>
      <c r="H32" s="132">
        <f>G32*30</f>
        <v>90</v>
      </c>
      <c r="I32" s="298"/>
      <c r="J32" s="299"/>
      <c r="K32" s="299"/>
      <c r="L32" s="299"/>
      <c r="M32" s="300"/>
      <c r="N32" s="301"/>
      <c r="O32" s="299"/>
      <c r="P32" s="302"/>
    </row>
    <row r="33" spans="1:16" s="14" customFormat="1" ht="15.75">
      <c r="A33" s="506" t="s">
        <v>160</v>
      </c>
      <c r="B33" s="54" t="s">
        <v>80</v>
      </c>
      <c r="C33" s="22"/>
      <c r="D33" s="23"/>
      <c r="E33" s="23"/>
      <c r="F33" s="24"/>
      <c r="G33" s="208">
        <f>G34+G35</f>
        <v>12.5</v>
      </c>
      <c r="H33" s="21">
        <f>H34+H35</f>
        <v>375</v>
      </c>
      <c r="I33" s="22"/>
      <c r="J33" s="23"/>
      <c r="K33" s="23"/>
      <c r="L33" s="23"/>
      <c r="M33" s="306"/>
      <c r="N33" s="22"/>
      <c r="O33" s="23"/>
      <c r="P33" s="24"/>
    </row>
    <row r="34" spans="1:16" s="14" customFormat="1" ht="15.75">
      <c r="A34" s="185"/>
      <c r="B34" s="186" t="s">
        <v>200</v>
      </c>
      <c r="C34" s="153"/>
      <c r="D34" s="145"/>
      <c r="E34" s="145"/>
      <c r="F34" s="149"/>
      <c r="G34" s="146">
        <v>6.5</v>
      </c>
      <c r="H34" s="147">
        <f>G34*30</f>
        <v>195</v>
      </c>
      <c r="I34" s="153"/>
      <c r="J34" s="145"/>
      <c r="K34" s="145"/>
      <c r="L34" s="145"/>
      <c r="M34" s="149"/>
      <c r="N34" s="144"/>
      <c r="O34" s="148"/>
      <c r="P34" s="149"/>
    </row>
    <row r="35" spans="1:16" s="14" customFormat="1" ht="15.75">
      <c r="A35" s="185" t="s">
        <v>214</v>
      </c>
      <c r="B35" s="54" t="s">
        <v>381</v>
      </c>
      <c r="C35" s="153">
        <v>1</v>
      </c>
      <c r="D35" s="145"/>
      <c r="E35" s="145"/>
      <c r="F35" s="149"/>
      <c r="G35" s="150">
        <v>6</v>
      </c>
      <c r="H35" s="151">
        <f>G35*30</f>
        <v>180</v>
      </c>
      <c r="I35" s="154">
        <f>J35+K35+L35</f>
        <v>120</v>
      </c>
      <c r="J35" s="152">
        <v>60</v>
      </c>
      <c r="K35" s="152"/>
      <c r="L35" s="152">
        <v>60</v>
      </c>
      <c r="M35" s="155">
        <f>H35-I35</f>
        <v>60</v>
      </c>
      <c r="N35" s="511">
        <v>8</v>
      </c>
      <c r="O35" s="148"/>
      <c r="P35" s="149"/>
    </row>
    <row r="36" spans="1:16" s="14" customFormat="1" ht="15.75">
      <c r="A36" s="99" t="s">
        <v>143</v>
      </c>
      <c r="B36" s="28" t="s">
        <v>360</v>
      </c>
      <c r="C36" s="100"/>
      <c r="D36" s="101"/>
      <c r="E36" s="101"/>
      <c r="F36" s="102"/>
      <c r="G36" s="36">
        <f>G37+G40</f>
        <v>7.5</v>
      </c>
      <c r="H36" s="110">
        <f>H37+H40</f>
        <v>225</v>
      </c>
      <c r="I36" s="105"/>
      <c r="J36" s="106"/>
      <c r="K36" s="106"/>
      <c r="L36" s="106"/>
      <c r="M36" s="107"/>
      <c r="N36" s="63"/>
      <c r="O36" s="108"/>
      <c r="P36" s="102"/>
    </row>
    <row r="37" spans="1:16" s="14" customFormat="1" ht="15.75">
      <c r="A37" s="99" t="s">
        <v>144</v>
      </c>
      <c r="B37" s="476" t="s">
        <v>215</v>
      </c>
      <c r="C37" s="100"/>
      <c r="D37" s="101"/>
      <c r="E37" s="101"/>
      <c r="F37" s="102"/>
      <c r="G37" s="36">
        <f>G38+G39</f>
        <v>5.5</v>
      </c>
      <c r="H37" s="110">
        <f>H38+H39</f>
        <v>165</v>
      </c>
      <c r="I37" s="105"/>
      <c r="J37" s="106"/>
      <c r="K37" s="106"/>
      <c r="L37" s="106"/>
      <c r="M37" s="107"/>
      <c r="N37" s="63"/>
      <c r="O37" s="108"/>
      <c r="P37" s="102"/>
    </row>
    <row r="38" spans="1:16" s="14" customFormat="1" ht="15.75">
      <c r="A38" s="99"/>
      <c r="B38" s="186" t="s">
        <v>200</v>
      </c>
      <c r="C38" s="100"/>
      <c r="D38" s="101"/>
      <c r="E38" s="101"/>
      <c r="F38" s="102"/>
      <c r="G38" s="36">
        <v>2.5</v>
      </c>
      <c r="H38" s="110">
        <f>G38*30</f>
        <v>75</v>
      </c>
      <c r="I38" s="109"/>
      <c r="J38" s="101"/>
      <c r="K38" s="101"/>
      <c r="L38" s="101"/>
      <c r="M38" s="102"/>
      <c r="N38" s="63"/>
      <c r="O38" s="108"/>
      <c r="P38" s="102"/>
    </row>
    <row r="39" spans="1:16" s="14" customFormat="1" ht="15.75">
      <c r="A39" s="99" t="s">
        <v>225</v>
      </c>
      <c r="B39" s="476" t="s">
        <v>215</v>
      </c>
      <c r="C39" s="100" t="s">
        <v>171</v>
      </c>
      <c r="D39" s="101"/>
      <c r="E39" s="101"/>
      <c r="F39" s="102"/>
      <c r="G39" s="103">
        <v>3</v>
      </c>
      <c r="H39" s="104">
        <f>G39*30</f>
        <v>90</v>
      </c>
      <c r="I39" s="105">
        <f>J39+K39+L39</f>
        <v>54</v>
      </c>
      <c r="J39" s="106">
        <v>36</v>
      </c>
      <c r="K39" s="106">
        <v>9</v>
      </c>
      <c r="L39" s="106">
        <v>9</v>
      </c>
      <c r="M39" s="107">
        <f>H39-I39</f>
        <v>36</v>
      </c>
      <c r="N39" s="63"/>
      <c r="O39" s="108"/>
      <c r="P39" s="523">
        <v>6</v>
      </c>
    </row>
    <row r="40" spans="1:16" s="14" customFormat="1" ht="15.75">
      <c r="A40" s="99" t="s">
        <v>159</v>
      </c>
      <c r="B40" s="28" t="s">
        <v>226</v>
      </c>
      <c r="C40" s="100"/>
      <c r="D40" s="101"/>
      <c r="E40" s="101">
        <v>3</v>
      </c>
      <c r="F40" s="102"/>
      <c r="G40" s="103">
        <v>2</v>
      </c>
      <c r="H40" s="104">
        <f>G40*30</f>
        <v>60</v>
      </c>
      <c r="I40" s="105">
        <f>J40+K40+L40</f>
        <v>30</v>
      </c>
      <c r="J40" s="106"/>
      <c r="K40" s="106"/>
      <c r="L40" s="106">
        <v>30</v>
      </c>
      <c r="M40" s="107">
        <f>H40-I40</f>
        <v>30</v>
      </c>
      <c r="N40" s="63"/>
      <c r="O40" s="108"/>
      <c r="P40" s="102"/>
    </row>
    <row r="41" spans="1:16" s="14" customFormat="1" ht="31.5">
      <c r="A41" s="99" t="s">
        <v>64</v>
      </c>
      <c r="B41" s="28" t="s">
        <v>361</v>
      </c>
      <c r="C41" s="100"/>
      <c r="D41" s="101"/>
      <c r="E41" s="101"/>
      <c r="F41" s="102"/>
      <c r="G41" s="36">
        <f>G42+G43</f>
        <v>3</v>
      </c>
      <c r="H41" s="110">
        <f>H42+H43</f>
        <v>90</v>
      </c>
      <c r="I41" s="109"/>
      <c r="J41" s="101"/>
      <c r="K41" s="101"/>
      <c r="L41" s="101"/>
      <c r="M41" s="102"/>
      <c r="N41" s="182"/>
      <c r="O41" s="213"/>
      <c r="P41" s="107"/>
    </row>
    <row r="42" spans="1:16" s="14" customFormat="1" ht="15.75">
      <c r="A42" s="99"/>
      <c r="B42" s="186" t="s">
        <v>200</v>
      </c>
      <c r="C42" s="100"/>
      <c r="D42" s="101"/>
      <c r="E42" s="101"/>
      <c r="F42" s="102"/>
      <c r="G42" s="36">
        <v>2</v>
      </c>
      <c r="H42" s="110">
        <f>G42*30</f>
        <v>60</v>
      </c>
      <c r="I42" s="105"/>
      <c r="J42" s="106"/>
      <c r="K42" s="106"/>
      <c r="L42" s="106"/>
      <c r="M42" s="107"/>
      <c r="N42" s="182"/>
      <c r="O42" s="213"/>
      <c r="P42" s="107"/>
    </row>
    <row r="43" spans="1:16" s="14" customFormat="1" ht="15.75">
      <c r="A43" s="99" t="s">
        <v>191</v>
      </c>
      <c r="B43" s="28" t="s">
        <v>69</v>
      </c>
      <c r="C43" s="100"/>
      <c r="D43" s="101" t="s">
        <v>46</v>
      </c>
      <c r="E43" s="101"/>
      <c r="F43" s="102"/>
      <c r="G43" s="103">
        <v>1</v>
      </c>
      <c r="H43" s="104">
        <f>G43*30</f>
        <v>30</v>
      </c>
      <c r="I43" s="105">
        <f>J43+K43+L43</f>
        <v>16</v>
      </c>
      <c r="J43" s="106">
        <v>8</v>
      </c>
      <c r="K43" s="106">
        <v>4</v>
      </c>
      <c r="L43" s="106">
        <v>4</v>
      </c>
      <c r="M43" s="107">
        <f>H43-I43</f>
        <v>14</v>
      </c>
      <c r="N43" s="182"/>
      <c r="O43" s="213"/>
      <c r="P43" s="107"/>
    </row>
    <row r="44" spans="1:16" s="14" customFormat="1" ht="31.5">
      <c r="A44" s="99" t="s">
        <v>161</v>
      </c>
      <c r="B44" s="28" t="s">
        <v>81</v>
      </c>
      <c r="C44" s="100"/>
      <c r="D44" s="101"/>
      <c r="E44" s="101"/>
      <c r="F44" s="102"/>
      <c r="G44" s="36">
        <f>G45+G46+G47</f>
        <v>7.5</v>
      </c>
      <c r="H44" s="110">
        <f>H45+H46+H47</f>
        <v>225</v>
      </c>
      <c r="I44" s="105"/>
      <c r="J44" s="106"/>
      <c r="K44" s="106"/>
      <c r="L44" s="106"/>
      <c r="M44" s="107"/>
      <c r="N44" s="63"/>
      <c r="O44" s="108"/>
      <c r="P44" s="102"/>
    </row>
    <row r="45" spans="1:16" s="14" customFormat="1" ht="15.75">
      <c r="A45" s="99"/>
      <c r="B45" s="186" t="s">
        <v>200</v>
      </c>
      <c r="C45" s="100"/>
      <c r="D45" s="101"/>
      <c r="E45" s="101"/>
      <c r="F45" s="102"/>
      <c r="G45" s="36">
        <v>4</v>
      </c>
      <c r="H45" s="110">
        <f>G45*30</f>
        <v>120</v>
      </c>
      <c r="I45" s="105"/>
      <c r="J45" s="106"/>
      <c r="K45" s="106"/>
      <c r="L45" s="106"/>
      <c r="M45" s="107"/>
      <c r="N45" s="63"/>
      <c r="O45" s="108"/>
      <c r="P45" s="102"/>
    </row>
    <row r="46" spans="1:16" s="14" customFormat="1" ht="15.75">
      <c r="A46" s="99" t="s">
        <v>162</v>
      </c>
      <c r="B46" s="28" t="s">
        <v>385</v>
      </c>
      <c r="C46" s="100"/>
      <c r="D46" s="101"/>
      <c r="E46" s="101"/>
      <c r="F46" s="102"/>
      <c r="G46" s="103">
        <v>2</v>
      </c>
      <c r="H46" s="104">
        <f>G46*30</f>
        <v>60</v>
      </c>
      <c r="I46" s="105">
        <f>J46+K46+L46</f>
        <v>36</v>
      </c>
      <c r="J46" s="106">
        <v>27</v>
      </c>
      <c r="K46" s="106">
        <v>9</v>
      </c>
      <c r="L46" s="106"/>
      <c r="M46" s="107">
        <f>H46-I46</f>
        <v>24</v>
      </c>
      <c r="N46" s="63"/>
      <c r="O46" s="515">
        <v>4</v>
      </c>
      <c r="P46" s="102"/>
    </row>
    <row r="47" spans="1:16" s="14" customFormat="1" ht="15.75">
      <c r="A47" s="99" t="s">
        <v>163</v>
      </c>
      <c r="B47" s="28" t="s">
        <v>385</v>
      </c>
      <c r="C47" s="100"/>
      <c r="D47" s="101" t="s">
        <v>171</v>
      </c>
      <c r="E47" s="101"/>
      <c r="F47" s="102"/>
      <c r="G47" s="103">
        <v>1.5</v>
      </c>
      <c r="H47" s="104">
        <f>G47*30</f>
        <v>45</v>
      </c>
      <c r="I47" s="105">
        <f>J47+K47+L47</f>
        <v>27</v>
      </c>
      <c r="J47" s="106">
        <v>18</v>
      </c>
      <c r="K47" s="106">
        <v>9</v>
      </c>
      <c r="L47" s="106"/>
      <c r="M47" s="107">
        <f>H47-I47</f>
        <v>18</v>
      </c>
      <c r="N47" s="63"/>
      <c r="O47" s="108"/>
      <c r="P47" s="523">
        <v>3</v>
      </c>
    </row>
    <row r="48" spans="1:16" s="14" customFormat="1" ht="31.5">
      <c r="A48" s="99" t="s">
        <v>94</v>
      </c>
      <c r="B48" s="28" t="s">
        <v>352</v>
      </c>
      <c r="C48" s="100"/>
      <c r="D48" s="101" t="s">
        <v>70</v>
      </c>
      <c r="E48" s="101"/>
      <c r="F48" s="102"/>
      <c r="G48" s="36">
        <v>3</v>
      </c>
      <c r="H48" s="110">
        <f>G48*30</f>
        <v>90</v>
      </c>
      <c r="I48" s="105"/>
      <c r="J48" s="106"/>
      <c r="K48" s="106"/>
      <c r="L48" s="106"/>
      <c r="M48" s="107"/>
      <c r="N48" s="63"/>
      <c r="O48" s="108"/>
      <c r="P48" s="102"/>
    </row>
    <row r="49" spans="1:16" s="14" customFormat="1" ht="31.5">
      <c r="A49" s="99" t="s">
        <v>95</v>
      </c>
      <c r="B49" s="28" t="s">
        <v>353</v>
      </c>
      <c r="C49" s="100"/>
      <c r="D49" s="101" t="s">
        <v>70</v>
      </c>
      <c r="E49" s="101"/>
      <c r="F49" s="102"/>
      <c r="G49" s="36">
        <v>9</v>
      </c>
      <c r="H49" s="110">
        <f>G49*30</f>
        <v>270</v>
      </c>
      <c r="I49" s="105"/>
      <c r="J49" s="106"/>
      <c r="K49" s="101"/>
      <c r="L49" s="106"/>
      <c r="M49" s="107"/>
      <c r="N49" s="63"/>
      <c r="O49" s="108"/>
      <c r="P49" s="102"/>
    </row>
    <row r="50" spans="1:16" s="14" customFormat="1" ht="31.5">
      <c r="A50" s="99" t="s">
        <v>135</v>
      </c>
      <c r="B50" s="28" t="s">
        <v>362</v>
      </c>
      <c r="C50" s="100"/>
      <c r="D50" s="101"/>
      <c r="E50" s="101"/>
      <c r="F50" s="102"/>
      <c r="G50" s="36">
        <f>G51+G52</f>
        <v>4</v>
      </c>
      <c r="H50" s="110">
        <f>H51+H52</f>
        <v>120</v>
      </c>
      <c r="I50" s="105"/>
      <c r="J50" s="106"/>
      <c r="K50" s="106"/>
      <c r="L50" s="106"/>
      <c r="M50" s="107"/>
      <c r="N50" s="63"/>
      <c r="O50" s="108"/>
      <c r="P50" s="102"/>
    </row>
    <row r="51" spans="1:16" s="14" customFormat="1" ht="15.75">
      <c r="A51" s="99"/>
      <c r="B51" s="186" t="s">
        <v>200</v>
      </c>
      <c r="C51" s="100"/>
      <c r="D51" s="101"/>
      <c r="E51" s="101"/>
      <c r="F51" s="102"/>
      <c r="G51" s="36">
        <v>2.5</v>
      </c>
      <c r="H51" s="110">
        <f>G51*30</f>
        <v>75</v>
      </c>
      <c r="I51" s="105"/>
      <c r="J51" s="106"/>
      <c r="K51" s="106"/>
      <c r="L51" s="106"/>
      <c r="M51" s="107"/>
      <c r="N51" s="63"/>
      <c r="O51" s="108"/>
      <c r="P51" s="102"/>
    </row>
    <row r="52" spans="1:16" s="14" customFormat="1" ht="15.75">
      <c r="A52" s="99" t="s">
        <v>358</v>
      </c>
      <c r="B52" s="28" t="s">
        <v>386</v>
      </c>
      <c r="C52" s="100"/>
      <c r="D52" s="101" t="s">
        <v>171</v>
      </c>
      <c r="E52" s="101"/>
      <c r="F52" s="102"/>
      <c r="G52" s="103">
        <v>1.5</v>
      </c>
      <c r="H52" s="104">
        <f>G52*30</f>
        <v>45</v>
      </c>
      <c r="I52" s="105">
        <f>J52+K52+L52</f>
        <v>27</v>
      </c>
      <c r="J52" s="106">
        <v>18</v>
      </c>
      <c r="K52" s="106">
        <v>9</v>
      </c>
      <c r="L52" s="106"/>
      <c r="M52" s="107">
        <f>H52-I52</f>
        <v>18</v>
      </c>
      <c r="N52" s="63"/>
      <c r="O52" s="108"/>
      <c r="P52" s="523">
        <v>3</v>
      </c>
    </row>
    <row r="53" spans="1:16" s="14" customFormat="1" ht="15.75">
      <c r="A53" s="99" t="s">
        <v>96</v>
      </c>
      <c r="B53" s="28" t="s">
        <v>192</v>
      </c>
      <c r="C53" s="100"/>
      <c r="D53" s="101"/>
      <c r="E53" s="101"/>
      <c r="F53" s="102"/>
      <c r="G53" s="36">
        <f>G54+G55+G56</f>
        <v>7.5</v>
      </c>
      <c r="H53" s="110">
        <f>H54+H55+H56</f>
        <v>225</v>
      </c>
      <c r="I53" s="105"/>
      <c r="J53" s="106"/>
      <c r="K53" s="106"/>
      <c r="L53" s="106"/>
      <c r="M53" s="107"/>
      <c r="N53" s="63"/>
      <c r="O53" s="108"/>
      <c r="P53" s="102"/>
    </row>
    <row r="54" spans="1:16" s="14" customFormat="1" ht="15.75">
      <c r="A54" s="99"/>
      <c r="B54" s="186" t="s">
        <v>200</v>
      </c>
      <c r="C54" s="100"/>
      <c r="D54" s="101"/>
      <c r="E54" s="101"/>
      <c r="F54" s="102"/>
      <c r="G54" s="36">
        <v>4.5</v>
      </c>
      <c r="H54" s="110">
        <f>G54*30</f>
        <v>135</v>
      </c>
      <c r="I54" s="105"/>
      <c r="J54" s="106"/>
      <c r="K54" s="106"/>
      <c r="L54" s="106"/>
      <c r="M54" s="107"/>
      <c r="N54" s="63"/>
      <c r="O54" s="108"/>
      <c r="P54" s="102"/>
    </row>
    <row r="55" spans="1:16" s="14" customFormat="1" ht="15.75">
      <c r="A55" s="99" t="s">
        <v>154</v>
      </c>
      <c r="B55" s="28" t="s">
        <v>387</v>
      </c>
      <c r="C55" s="100"/>
      <c r="D55" s="101"/>
      <c r="E55" s="101"/>
      <c r="F55" s="102"/>
      <c r="G55" s="103">
        <v>1.5</v>
      </c>
      <c r="H55" s="104">
        <f>G55*30</f>
        <v>45</v>
      </c>
      <c r="I55" s="105">
        <f>J55+K55+L55</f>
        <v>27</v>
      </c>
      <c r="J55" s="106">
        <v>18</v>
      </c>
      <c r="K55" s="106"/>
      <c r="L55" s="106">
        <v>9</v>
      </c>
      <c r="M55" s="107">
        <f>H55-I55</f>
        <v>18</v>
      </c>
      <c r="N55" s="63"/>
      <c r="O55" s="515">
        <v>3</v>
      </c>
      <c r="P55" s="102"/>
    </row>
    <row r="56" spans="1:16" s="14" customFormat="1" ht="15.75">
      <c r="A56" s="241" t="s">
        <v>164</v>
      </c>
      <c r="B56" s="28" t="s">
        <v>387</v>
      </c>
      <c r="C56" s="205" t="s">
        <v>171</v>
      </c>
      <c r="D56" s="194"/>
      <c r="E56" s="194"/>
      <c r="F56" s="161"/>
      <c r="G56" s="206">
        <v>1.5</v>
      </c>
      <c r="H56" s="104">
        <f>G56*30</f>
        <v>45</v>
      </c>
      <c r="I56" s="207">
        <f>J56+K56+L56</f>
        <v>27</v>
      </c>
      <c r="J56" s="157">
        <v>18</v>
      </c>
      <c r="K56" s="157"/>
      <c r="L56" s="157">
        <v>9</v>
      </c>
      <c r="M56" s="107">
        <f>H56-I56</f>
        <v>18</v>
      </c>
      <c r="N56" s="159"/>
      <c r="O56" s="160"/>
      <c r="P56" s="524">
        <v>3</v>
      </c>
    </row>
    <row r="57" spans="1:16" s="14" customFormat="1" ht="47.25">
      <c r="A57" s="53" t="s">
        <v>97</v>
      </c>
      <c r="B57" s="54" t="s">
        <v>169</v>
      </c>
      <c r="C57" s="22"/>
      <c r="D57" s="23"/>
      <c r="E57" s="23"/>
      <c r="F57" s="24"/>
      <c r="G57" s="208">
        <f>G58+G59</f>
        <v>3</v>
      </c>
      <c r="H57" s="21">
        <f>H58+H59</f>
        <v>90</v>
      </c>
      <c r="I57" s="25"/>
      <c r="J57" s="39"/>
      <c r="K57" s="39"/>
      <c r="L57" s="39"/>
      <c r="M57" s="26"/>
      <c r="N57" s="41"/>
      <c r="O57" s="214"/>
      <c r="P57" s="24"/>
    </row>
    <row r="58" spans="1:16" s="14" customFormat="1" ht="15.75">
      <c r="A58" s="185"/>
      <c r="B58" s="186" t="s">
        <v>200</v>
      </c>
      <c r="C58" s="153"/>
      <c r="D58" s="145"/>
      <c r="E58" s="145"/>
      <c r="F58" s="149"/>
      <c r="G58" s="146">
        <v>1.5</v>
      </c>
      <c r="H58" s="147">
        <f>G58*30</f>
        <v>45</v>
      </c>
      <c r="I58" s="154"/>
      <c r="J58" s="152"/>
      <c r="K58" s="152"/>
      <c r="L58" s="152"/>
      <c r="M58" s="155"/>
      <c r="N58" s="144"/>
      <c r="O58" s="148"/>
      <c r="P58" s="149"/>
    </row>
    <row r="59" spans="1:16" s="14" customFormat="1" ht="31.5">
      <c r="A59" s="185" t="s">
        <v>165</v>
      </c>
      <c r="B59" s="54" t="s">
        <v>380</v>
      </c>
      <c r="C59" s="153"/>
      <c r="D59" s="145">
        <v>1</v>
      </c>
      <c r="E59" s="145"/>
      <c r="F59" s="149"/>
      <c r="G59" s="150">
        <v>1.5</v>
      </c>
      <c r="H59" s="151">
        <f>G59*30</f>
        <v>45</v>
      </c>
      <c r="I59" s="154">
        <f>J59+K59+L59</f>
        <v>30</v>
      </c>
      <c r="J59" s="152">
        <v>15</v>
      </c>
      <c r="K59" s="152">
        <v>15</v>
      </c>
      <c r="L59" s="152"/>
      <c r="M59" s="155">
        <f>H59-I59</f>
        <v>15</v>
      </c>
      <c r="N59" s="511">
        <v>2</v>
      </c>
      <c r="O59" s="148"/>
      <c r="P59" s="149"/>
    </row>
    <row r="60" spans="1:16" s="14" customFormat="1" ht="15.75">
      <c r="A60" s="99" t="s">
        <v>98</v>
      </c>
      <c r="B60" s="28" t="s">
        <v>156</v>
      </c>
      <c r="C60" s="100"/>
      <c r="D60" s="101"/>
      <c r="E60" s="101"/>
      <c r="F60" s="102"/>
      <c r="G60" s="36">
        <f>G61+G62</f>
        <v>3</v>
      </c>
      <c r="H60" s="110">
        <f>H61+H62</f>
        <v>90</v>
      </c>
      <c r="I60" s="105"/>
      <c r="J60" s="106"/>
      <c r="K60" s="106"/>
      <c r="L60" s="106"/>
      <c r="M60" s="107"/>
      <c r="N60" s="63"/>
      <c r="O60" s="108"/>
      <c r="P60" s="102"/>
    </row>
    <row r="61" spans="1:16" s="14" customFormat="1" ht="15.75">
      <c r="A61" s="99"/>
      <c r="B61" s="186" t="s">
        <v>200</v>
      </c>
      <c r="C61" s="100"/>
      <c r="D61" s="101"/>
      <c r="E61" s="101"/>
      <c r="F61" s="102"/>
      <c r="G61" s="36">
        <v>1.5</v>
      </c>
      <c r="H61" s="110">
        <f>G61*30</f>
        <v>45</v>
      </c>
      <c r="I61" s="109"/>
      <c r="J61" s="101"/>
      <c r="K61" s="101"/>
      <c r="L61" s="101"/>
      <c r="M61" s="102"/>
      <c r="N61" s="63"/>
      <c r="O61" s="108"/>
      <c r="P61" s="102"/>
    </row>
    <row r="62" spans="1:16" s="14" customFormat="1" ht="15.75">
      <c r="A62" s="99" t="s">
        <v>141</v>
      </c>
      <c r="B62" s="28" t="s">
        <v>69</v>
      </c>
      <c r="C62" s="100" t="s">
        <v>45</v>
      </c>
      <c r="D62" s="101"/>
      <c r="E62" s="101"/>
      <c r="F62" s="102"/>
      <c r="G62" s="103">
        <v>1.5</v>
      </c>
      <c r="H62" s="104">
        <f>G62*30</f>
        <v>45</v>
      </c>
      <c r="I62" s="105">
        <f>J62+K62+L62</f>
        <v>18</v>
      </c>
      <c r="J62" s="106">
        <v>9</v>
      </c>
      <c r="K62" s="106">
        <v>9</v>
      </c>
      <c r="L62" s="106"/>
      <c r="M62" s="107">
        <f>H62-I62</f>
        <v>27</v>
      </c>
      <c r="N62" s="63"/>
      <c r="O62" s="108"/>
      <c r="P62" s="102"/>
    </row>
    <row r="63" spans="1:16" s="14" customFormat="1" ht="15.75">
      <c r="A63" s="99" t="s">
        <v>99</v>
      </c>
      <c r="B63" s="28" t="s">
        <v>363</v>
      </c>
      <c r="C63" s="100"/>
      <c r="D63" s="101"/>
      <c r="E63" s="101"/>
      <c r="F63" s="118"/>
      <c r="G63" s="55">
        <f>G64+G65</f>
        <v>3</v>
      </c>
      <c r="H63" s="227">
        <f>H64+H65</f>
        <v>90</v>
      </c>
      <c r="I63" s="182"/>
      <c r="J63" s="106"/>
      <c r="K63" s="106"/>
      <c r="L63" s="106"/>
      <c r="M63" s="164"/>
      <c r="N63" s="109"/>
      <c r="O63" s="101"/>
      <c r="P63" s="102"/>
    </row>
    <row r="64" spans="1:16" s="14" customFormat="1" ht="15.75">
      <c r="A64" s="99"/>
      <c r="B64" s="186" t="s">
        <v>200</v>
      </c>
      <c r="C64" s="162"/>
      <c r="D64" s="101"/>
      <c r="E64" s="101"/>
      <c r="F64" s="118"/>
      <c r="G64" s="55">
        <v>2</v>
      </c>
      <c r="H64" s="227">
        <f>G64*30</f>
        <v>60</v>
      </c>
      <c r="I64" s="182"/>
      <c r="J64" s="106"/>
      <c r="K64" s="106"/>
      <c r="L64" s="106"/>
      <c r="M64" s="164"/>
      <c r="N64" s="109"/>
      <c r="O64" s="101"/>
      <c r="P64" s="102"/>
    </row>
    <row r="65" spans="1:16" s="14" customFormat="1" ht="15.75">
      <c r="A65" s="99" t="s">
        <v>356</v>
      </c>
      <c r="B65" s="28" t="s">
        <v>69</v>
      </c>
      <c r="C65" s="162"/>
      <c r="D65" s="101">
        <v>3</v>
      </c>
      <c r="E65" s="101"/>
      <c r="F65" s="118"/>
      <c r="G65" s="56">
        <v>1</v>
      </c>
      <c r="H65" s="479">
        <f>G65*30</f>
        <v>30</v>
      </c>
      <c r="I65" s="182">
        <f>J65+K65+L65</f>
        <v>15</v>
      </c>
      <c r="J65" s="106">
        <v>15</v>
      </c>
      <c r="K65" s="106"/>
      <c r="L65" s="106"/>
      <c r="M65" s="478">
        <f>H65-I65</f>
        <v>15</v>
      </c>
      <c r="N65" s="109"/>
      <c r="O65" s="101"/>
      <c r="P65" s="102"/>
    </row>
    <row r="66" spans="1:16" s="14" customFormat="1" ht="31.5">
      <c r="A66" s="242" t="s">
        <v>166</v>
      </c>
      <c r="B66" s="28" t="s">
        <v>174</v>
      </c>
      <c r="C66" s="225"/>
      <c r="D66" s="203"/>
      <c r="E66" s="203"/>
      <c r="F66" s="217"/>
      <c r="G66" s="55">
        <f>G67+G68</f>
        <v>3</v>
      </c>
      <c r="H66" s="234">
        <f>H67+H68</f>
        <v>90</v>
      </c>
      <c r="I66" s="229"/>
      <c r="J66" s="230"/>
      <c r="K66" s="230"/>
      <c r="L66" s="230"/>
      <c r="M66" s="231"/>
      <c r="N66" s="202"/>
      <c r="O66" s="203"/>
      <c r="P66" s="204"/>
    </row>
    <row r="67" spans="1:16" s="14" customFormat="1" ht="15.75">
      <c r="A67" s="242"/>
      <c r="B67" s="186" t="s">
        <v>200</v>
      </c>
      <c r="C67" s="225"/>
      <c r="D67" s="203"/>
      <c r="E67" s="203"/>
      <c r="F67" s="217"/>
      <c r="G67" s="55">
        <v>2</v>
      </c>
      <c r="H67" s="234">
        <f>G67*30</f>
        <v>60</v>
      </c>
      <c r="I67" s="229"/>
      <c r="J67" s="230"/>
      <c r="K67" s="230"/>
      <c r="L67" s="230"/>
      <c r="M67" s="231"/>
      <c r="N67" s="202"/>
      <c r="O67" s="203"/>
      <c r="P67" s="204"/>
    </row>
    <row r="68" spans="1:16" s="14" customFormat="1" ht="15.75">
      <c r="A68" s="242" t="s">
        <v>167</v>
      </c>
      <c r="B68" s="28" t="s">
        <v>69</v>
      </c>
      <c r="C68" s="225"/>
      <c r="D68" s="224" t="s">
        <v>45</v>
      </c>
      <c r="E68" s="203"/>
      <c r="F68" s="217"/>
      <c r="G68" s="56">
        <v>1</v>
      </c>
      <c r="H68" s="228">
        <f>G68*30</f>
        <v>30</v>
      </c>
      <c r="I68" s="229">
        <f>J68+K68+L68</f>
        <v>18</v>
      </c>
      <c r="J68" s="230">
        <v>9</v>
      </c>
      <c r="K68" s="230"/>
      <c r="L68" s="230">
        <v>9</v>
      </c>
      <c r="M68" s="231">
        <f>H68-I68</f>
        <v>12</v>
      </c>
      <c r="N68" s="202"/>
      <c r="O68" s="203"/>
      <c r="P68" s="204"/>
    </row>
    <row r="69" spans="1:16" s="14" customFormat="1" ht="15.75">
      <c r="A69" s="242" t="s">
        <v>142</v>
      </c>
      <c r="B69" s="28" t="s">
        <v>114</v>
      </c>
      <c r="C69" s="225"/>
      <c r="D69" s="224"/>
      <c r="E69" s="203"/>
      <c r="F69" s="217"/>
      <c r="G69" s="55">
        <f>G70+G71+G72</f>
        <v>6</v>
      </c>
      <c r="H69" s="234">
        <f>H70+H71+H72</f>
        <v>180</v>
      </c>
      <c r="I69" s="229"/>
      <c r="J69" s="230"/>
      <c r="K69" s="230"/>
      <c r="L69" s="230"/>
      <c r="M69" s="231"/>
      <c r="N69" s="202"/>
      <c r="O69" s="203"/>
      <c r="P69" s="204"/>
    </row>
    <row r="70" spans="1:16" s="14" customFormat="1" ht="15.75">
      <c r="A70" s="242"/>
      <c r="B70" s="186" t="s">
        <v>200</v>
      </c>
      <c r="C70" s="225"/>
      <c r="D70" s="224"/>
      <c r="E70" s="203"/>
      <c r="F70" s="217"/>
      <c r="G70" s="55">
        <v>3.5</v>
      </c>
      <c r="H70" s="234">
        <f>G70*30</f>
        <v>105</v>
      </c>
      <c r="I70" s="229"/>
      <c r="J70" s="230"/>
      <c r="K70" s="230"/>
      <c r="L70" s="230"/>
      <c r="M70" s="231"/>
      <c r="N70" s="202"/>
      <c r="O70" s="203"/>
      <c r="P70" s="204"/>
    </row>
    <row r="71" spans="1:16" s="14" customFormat="1" ht="15.75">
      <c r="A71" s="242" t="s">
        <v>175</v>
      </c>
      <c r="B71" s="28" t="s">
        <v>388</v>
      </c>
      <c r="C71" s="225"/>
      <c r="D71" s="224"/>
      <c r="E71" s="203"/>
      <c r="F71" s="217"/>
      <c r="G71" s="56">
        <v>1.5</v>
      </c>
      <c r="H71" s="228">
        <f>G71*30</f>
        <v>45</v>
      </c>
      <c r="I71" s="229">
        <f>J71+K71+L71</f>
        <v>27</v>
      </c>
      <c r="J71" s="230">
        <v>18</v>
      </c>
      <c r="K71" s="230">
        <v>9</v>
      </c>
      <c r="L71" s="230"/>
      <c r="M71" s="231">
        <f>H71-I71</f>
        <v>18</v>
      </c>
      <c r="N71" s="202"/>
      <c r="O71" s="516">
        <v>3</v>
      </c>
      <c r="P71" s="204"/>
    </row>
    <row r="72" spans="1:16" s="14" customFormat="1" ht="15.75">
      <c r="A72" s="242" t="s">
        <v>359</v>
      </c>
      <c r="B72" s="28" t="s">
        <v>388</v>
      </c>
      <c r="C72" s="225" t="s">
        <v>171</v>
      </c>
      <c r="D72" s="224"/>
      <c r="E72" s="203"/>
      <c r="F72" s="217"/>
      <c r="G72" s="56">
        <v>1</v>
      </c>
      <c r="H72" s="228">
        <f>G72*30</f>
        <v>30</v>
      </c>
      <c r="I72" s="229">
        <f>J72+K72+L72</f>
        <v>18</v>
      </c>
      <c r="J72" s="230">
        <v>9</v>
      </c>
      <c r="K72" s="230">
        <v>9</v>
      </c>
      <c r="L72" s="230"/>
      <c r="M72" s="231">
        <f>H72-I72</f>
        <v>12</v>
      </c>
      <c r="N72" s="202"/>
      <c r="O72" s="203"/>
      <c r="P72" s="525">
        <v>2</v>
      </c>
    </row>
    <row r="73" spans="1:16" s="14" customFormat="1" ht="31.5">
      <c r="A73" s="242" t="s">
        <v>153</v>
      </c>
      <c r="B73" s="28" t="s">
        <v>364</v>
      </c>
      <c r="C73" s="225"/>
      <c r="D73" s="224"/>
      <c r="E73" s="203"/>
      <c r="F73" s="217"/>
      <c r="G73" s="55">
        <f>G74+G75</f>
        <v>3</v>
      </c>
      <c r="H73" s="234">
        <f>H74+H75</f>
        <v>90</v>
      </c>
      <c r="I73" s="229"/>
      <c r="J73" s="230"/>
      <c r="K73" s="230"/>
      <c r="L73" s="230"/>
      <c r="M73" s="231"/>
      <c r="N73" s="202"/>
      <c r="O73" s="203"/>
      <c r="P73" s="204"/>
    </row>
    <row r="74" spans="1:16" s="14" customFormat="1" ht="15.75">
      <c r="A74" s="242"/>
      <c r="B74" s="186" t="s">
        <v>200</v>
      </c>
      <c r="C74" s="225"/>
      <c r="D74" s="224"/>
      <c r="E74" s="203"/>
      <c r="F74" s="217"/>
      <c r="G74" s="55">
        <v>1.5</v>
      </c>
      <c r="H74" s="234">
        <f>G74*30</f>
        <v>45</v>
      </c>
      <c r="I74" s="229"/>
      <c r="J74" s="230"/>
      <c r="K74" s="230"/>
      <c r="L74" s="230"/>
      <c r="M74" s="231"/>
      <c r="N74" s="202"/>
      <c r="O74" s="203"/>
      <c r="P74" s="204"/>
    </row>
    <row r="75" spans="1:16" s="14" customFormat="1" ht="15.75">
      <c r="A75" s="242" t="s">
        <v>216</v>
      </c>
      <c r="B75" s="28" t="s">
        <v>69</v>
      </c>
      <c r="C75" s="225" t="s">
        <v>45</v>
      </c>
      <c r="D75" s="224"/>
      <c r="E75" s="203"/>
      <c r="F75" s="217"/>
      <c r="G75" s="56">
        <v>1.5</v>
      </c>
      <c r="H75" s="228">
        <f>G75*30</f>
        <v>45</v>
      </c>
      <c r="I75" s="229">
        <f>J75+K75+L75</f>
        <v>26</v>
      </c>
      <c r="J75" s="230">
        <v>18</v>
      </c>
      <c r="K75" s="230">
        <v>4</v>
      </c>
      <c r="L75" s="230">
        <v>4</v>
      </c>
      <c r="M75" s="231">
        <f>H75-I75</f>
        <v>19</v>
      </c>
      <c r="N75" s="202"/>
      <c r="O75" s="203"/>
      <c r="P75" s="204"/>
    </row>
    <row r="76" spans="1:16" s="14" customFormat="1" ht="15.75">
      <c r="A76" s="99" t="s">
        <v>155</v>
      </c>
      <c r="B76" s="28" t="s">
        <v>168</v>
      </c>
      <c r="C76" s="100"/>
      <c r="D76" s="101"/>
      <c r="E76" s="101"/>
      <c r="F76" s="118"/>
      <c r="G76" s="170">
        <f>G77+G78+G79</f>
        <v>8.5</v>
      </c>
      <c r="H76" s="181">
        <f>H77+H78+H79</f>
        <v>255</v>
      </c>
      <c r="I76" s="182"/>
      <c r="J76" s="106"/>
      <c r="K76" s="101"/>
      <c r="L76" s="106"/>
      <c r="M76" s="164"/>
      <c r="N76" s="109"/>
      <c r="O76" s="101"/>
      <c r="P76" s="102"/>
    </row>
    <row r="77" spans="1:16" s="14" customFormat="1" ht="15.75">
      <c r="A77" s="99"/>
      <c r="B77" s="186" t="s">
        <v>200</v>
      </c>
      <c r="C77" s="100"/>
      <c r="D77" s="101"/>
      <c r="E77" s="101"/>
      <c r="F77" s="118"/>
      <c r="G77" s="170">
        <v>4</v>
      </c>
      <c r="H77" s="181">
        <f>G77*30</f>
        <v>120</v>
      </c>
      <c r="I77" s="63"/>
      <c r="J77" s="101"/>
      <c r="K77" s="101"/>
      <c r="L77" s="101"/>
      <c r="M77" s="118"/>
      <c r="N77" s="109"/>
      <c r="O77" s="101"/>
      <c r="P77" s="102"/>
    </row>
    <row r="78" spans="1:16" s="14" customFormat="1" ht="15.75">
      <c r="A78" s="99" t="s">
        <v>217</v>
      </c>
      <c r="B78" s="28" t="s">
        <v>379</v>
      </c>
      <c r="C78" s="100"/>
      <c r="D78" s="101"/>
      <c r="E78" s="101"/>
      <c r="F78" s="118"/>
      <c r="G78" s="220">
        <v>3</v>
      </c>
      <c r="H78" s="221">
        <f>G78*30</f>
        <v>90</v>
      </c>
      <c r="I78" s="182">
        <f>J78+K78+L78</f>
        <v>60</v>
      </c>
      <c r="J78" s="106">
        <v>30</v>
      </c>
      <c r="K78" s="106"/>
      <c r="L78" s="106">
        <v>30</v>
      </c>
      <c r="M78" s="164">
        <f>H78-I78</f>
        <v>30</v>
      </c>
      <c r="N78" s="512">
        <v>4</v>
      </c>
      <c r="O78" s="101"/>
      <c r="P78" s="102"/>
    </row>
    <row r="79" spans="1:16" s="14" customFormat="1" ht="15.75">
      <c r="A79" s="99" t="s">
        <v>218</v>
      </c>
      <c r="B79" s="28" t="s">
        <v>379</v>
      </c>
      <c r="C79" s="162" t="s">
        <v>170</v>
      </c>
      <c r="D79" s="101"/>
      <c r="E79" s="101"/>
      <c r="F79" s="118"/>
      <c r="G79" s="220">
        <v>1.5</v>
      </c>
      <c r="H79" s="221">
        <f>G79*30</f>
        <v>45</v>
      </c>
      <c r="I79" s="182">
        <f>J79+K79+L79</f>
        <v>27</v>
      </c>
      <c r="J79" s="106">
        <v>18</v>
      </c>
      <c r="K79" s="106"/>
      <c r="L79" s="106">
        <v>9</v>
      </c>
      <c r="M79" s="164">
        <f>H79-I79</f>
        <v>18</v>
      </c>
      <c r="N79" s="109"/>
      <c r="O79" s="517">
        <v>3</v>
      </c>
      <c r="P79" s="102"/>
    </row>
    <row r="80" spans="1:16" s="14" customFormat="1" ht="15.75">
      <c r="A80" s="99" t="s">
        <v>172</v>
      </c>
      <c r="B80" s="28" t="s">
        <v>173</v>
      </c>
      <c r="C80" s="162" t="s">
        <v>170</v>
      </c>
      <c r="D80" s="101"/>
      <c r="E80" s="101"/>
      <c r="F80" s="118"/>
      <c r="G80" s="220">
        <v>5</v>
      </c>
      <c r="H80" s="221">
        <f>G80*30</f>
        <v>150</v>
      </c>
      <c r="I80" s="182">
        <f>J80+K80+L80</f>
        <v>63</v>
      </c>
      <c r="J80" s="106">
        <v>45</v>
      </c>
      <c r="K80" s="106">
        <v>9</v>
      </c>
      <c r="L80" s="106">
        <v>9</v>
      </c>
      <c r="M80" s="164">
        <f>H80-I80</f>
        <v>87</v>
      </c>
      <c r="N80" s="109"/>
      <c r="O80" s="517">
        <v>7</v>
      </c>
      <c r="P80" s="102"/>
    </row>
    <row r="81" spans="1:16" s="14" customFormat="1" ht="15.75">
      <c r="A81" s="99" t="s">
        <v>176</v>
      </c>
      <c r="B81" s="28" t="s">
        <v>113</v>
      </c>
      <c r="C81" s="162"/>
      <c r="D81" s="101"/>
      <c r="E81" s="101"/>
      <c r="F81" s="118"/>
      <c r="G81" s="170">
        <f>G82+G83</f>
        <v>6</v>
      </c>
      <c r="H81" s="181">
        <f>H82+H83</f>
        <v>180</v>
      </c>
      <c r="I81" s="182"/>
      <c r="J81" s="106"/>
      <c r="K81" s="106"/>
      <c r="L81" s="106"/>
      <c r="M81" s="164"/>
      <c r="N81" s="109"/>
      <c r="O81" s="101"/>
      <c r="P81" s="102"/>
    </row>
    <row r="82" spans="1:16" s="14" customFormat="1" ht="15.75">
      <c r="A82" s="99"/>
      <c r="B82" s="186" t="s">
        <v>200</v>
      </c>
      <c r="C82" s="162"/>
      <c r="D82" s="101"/>
      <c r="E82" s="101"/>
      <c r="F82" s="118"/>
      <c r="G82" s="170">
        <v>3.5</v>
      </c>
      <c r="H82" s="181">
        <f>G82*30</f>
        <v>105</v>
      </c>
      <c r="I82" s="182"/>
      <c r="J82" s="106"/>
      <c r="K82" s="106"/>
      <c r="L82" s="106"/>
      <c r="M82" s="164"/>
      <c r="N82" s="109"/>
      <c r="O82" s="101"/>
      <c r="P82" s="102"/>
    </row>
    <row r="83" spans="1:16" s="14" customFormat="1" ht="15.75">
      <c r="A83" s="99" t="s">
        <v>177</v>
      </c>
      <c r="B83" s="28" t="s">
        <v>378</v>
      </c>
      <c r="C83" s="162">
        <v>1</v>
      </c>
      <c r="D83" s="101"/>
      <c r="E83" s="101"/>
      <c r="F83" s="118"/>
      <c r="G83" s="220">
        <v>2.5</v>
      </c>
      <c r="H83" s="221">
        <f>G83*30</f>
        <v>75</v>
      </c>
      <c r="I83" s="182">
        <f>J83+K83+L83</f>
        <v>44</v>
      </c>
      <c r="J83" s="106">
        <v>30</v>
      </c>
      <c r="K83" s="106">
        <v>6</v>
      </c>
      <c r="L83" s="106">
        <v>8</v>
      </c>
      <c r="M83" s="164">
        <f>H83-I83</f>
        <v>31</v>
      </c>
      <c r="N83" s="512">
        <v>3</v>
      </c>
      <c r="O83" s="101"/>
      <c r="P83" s="102"/>
    </row>
    <row r="84" spans="1:16" s="14" customFormat="1" ht="31.5" customHeight="1">
      <c r="A84" s="99" t="s">
        <v>219</v>
      </c>
      <c r="B84" s="28" t="s">
        <v>347</v>
      </c>
      <c r="C84" s="162"/>
      <c r="D84" s="101"/>
      <c r="E84" s="101"/>
      <c r="F84" s="118"/>
      <c r="G84" s="170">
        <f>G85+G86</f>
        <v>6</v>
      </c>
      <c r="H84" s="181">
        <f>H85+H86</f>
        <v>180</v>
      </c>
      <c r="I84" s="182"/>
      <c r="J84" s="106"/>
      <c r="K84" s="106"/>
      <c r="L84" s="106"/>
      <c r="M84" s="164"/>
      <c r="N84" s="109"/>
      <c r="O84" s="101"/>
      <c r="P84" s="102"/>
    </row>
    <row r="85" spans="1:16" s="14" customFormat="1" ht="15.75">
      <c r="A85" s="340"/>
      <c r="B85" s="186" t="s">
        <v>200</v>
      </c>
      <c r="C85" s="162"/>
      <c r="D85" s="101"/>
      <c r="E85" s="101"/>
      <c r="F85" s="118"/>
      <c r="G85" s="170">
        <v>3.5</v>
      </c>
      <c r="H85" s="181">
        <f>G85*30</f>
        <v>105</v>
      </c>
      <c r="I85" s="182"/>
      <c r="J85" s="106"/>
      <c r="K85" s="106"/>
      <c r="L85" s="106"/>
      <c r="M85" s="164"/>
      <c r="N85" s="109"/>
      <c r="O85" s="101"/>
      <c r="P85" s="102"/>
    </row>
    <row r="86" spans="1:16" s="14" customFormat="1" ht="15.75">
      <c r="A86" s="340" t="s">
        <v>339</v>
      </c>
      <c r="B86" s="28" t="s">
        <v>377</v>
      </c>
      <c r="C86" s="162" t="s">
        <v>171</v>
      </c>
      <c r="D86" s="101"/>
      <c r="E86" s="101"/>
      <c r="F86" s="118"/>
      <c r="G86" s="220">
        <v>2.5</v>
      </c>
      <c r="H86" s="221">
        <f>G86*30</f>
        <v>75</v>
      </c>
      <c r="I86" s="182">
        <f>J86+K86+L86</f>
        <v>45</v>
      </c>
      <c r="J86" s="106">
        <v>27</v>
      </c>
      <c r="K86" s="106">
        <v>18</v>
      </c>
      <c r="L86" s="106"/>
      <c r="M86" s="164">
        <f>H86-I86</f>
        <v>30</v>
      </c>
      <c r="N86" s="109"/>
      <c r="O86" s="101"/>
      <c r="P86" s="523">
        <v>5</v>
      </c>
    </row>
    <row r="87" spans="1:16" s="14" customFormat="1" ht="15.75">
      <c r="A87" s="340" t="s">
        <v>220</v>
      </c>
      <c r="B87" s="28" t="s">
        <v>82</v>
      </c>
      <c r="C87" s="162"/>
      <c r="D87" s="101"/>
      <c r="E87" s="101"/>
      <c r="F87" s="118"/>
      <c r="G87" s="170">
        <f>G88+G89+G90</f>
        <v>11</v>
      </c>
      <c r="H87" s="181">
        <f>H88+H89+H90</f>
        <v>330</v>
      </c>
      <c r="I87" s="182"/>
      <c r="J87" s="106"/>
      <c r="K87" s="106"/>
      <c r="L87" s="106"/>
      <c r="M87" s="164"/>
      <c r="N87" s="109"/>
      <c r="O87" s="101"/>
      <c r="P87" s="102"/>
    </row>
    <row r="88" spans="1:16" s="14" customFormat="1" ht="15.75">
      <c r="A88" s="241"/>
      <c r="B88" s="186" t="s">
        <v>200</v>
      </c>
      <c r="C88" s="193"/>
      <c r="D88" s="194"/>
      <c r="E88" s="194"/>
      <c r="F88" s="195"/>
      <c r="G88" s="170">
        <v>6.5</v>
      </c>
      <c r="H88" s="181">
        <f>G88*30</f>
        <v>195</v>
      </c>
      <c r="I88" s="156"/>
      <c r="J88" s="157"/>
      <c r="K88" s="157"/>
      <c r="L88" s="157"/>
      <c r="M88" s="158"/>
      <c r="N88" s="109"/>
      <c r="O88" s="101"/>
      <c r="P88" s="102"/>
    </row>
    <row r="89" spans="1:16" s="14" customFormat="1" ht="15.75">
      <c r="A89" s="241" t="s">
        <v>221</v>
      </c>
      <c r="B89" s="28" t="s">
        <v>376</v>
      </c>
      <c r="C89" s="193"/>
      <c r="D89" s="194"/>
      <c r="E89" s="194"/>
      <c r="F89" s="195"/>
      <c r="G89" s="220">
        <v>2.5</v>
      </c>
      <c r="H89" s="221">
        <f>G89*30</f>
        <v>75</v>
      </c>
      <c r="I89" s="156">
        <f>J89+K89+L89</f>
        <v>45</v>
      </c>
      <c r="J89" s="157">
        <v>30</v>
      </c>
      <c r="K89" s="157">
        <v>15</v>
      </c>
      <c r="L89" s="157"/>
      <c r="M89" s="158">
        <f>H89-I89</f>
        <v>30</v>
      </c>
      <c r="N89" s="513">
        <v>3</v>
      </c>
      <c r="O89" s="194"/>
      <c r="P89" s="161"/>
    </row>
    <row r="90" spans="1:16" s="14" customFormat="1" ht="15.75">
      <c r="A90" s="241" t="s">
        <v>222</v>
      </c>
      <c r="B90" s="28" t="s">
        <v>376</v>
      </c>
      <c r="C90" s="193" t="s">
        <v>170</v>
      </c>
      <c r="D90" s="194"/>
      <c r="E90" s="194"/>
      <c r="F90" s="195"/>
      <c r="G90" s="220">
        <v>2</v>
      </c>
      <c r="H90" s="221">
        <f>G90*30</f>
        <v>60</v>
      </c>
      <c r="I90" s="156">
        <f>J90+K90+L90</f>
        <v>36</v>
      </c>
      <c r="J90" s="157">
        <v>18</v>
      </c>
      <c r="K90" s="157">
        <v>9</v>
      </c>
      <c r="L90" s="157">
        <v>9</v>
      </c>
      <c r="M90" s="158">
        <f>H90-I90</f>
        <v>24</v>
      </c>
      <c r="N90" s="171"/>
      <c r="O90" s="518">
        <v>4</v>
      </c>
      <c r="P90" s="161"/>
    </row>
    <row r="91" spans="1:16" s="14" customFormat="1" ht="15.75">
      <c r="A91" s="99" t="s">
        <v>223</v>
      </c>
      <c r="B91" s="28" t="s">
        <v>193</v>
      </c>
      <c r="C91" s="162"/>
      <c r="D91" s="101"/>
      <c r="E91" s="101"/>
      <c r="F91" s="118"/>
      <c r="G91" s="170">
        <f>G92+G93</f>
        <v>5</v>
      </c>
      <c r="H91" s="181">
        <f>H92+H93</f>
        <v>150</v>
      </c>
      <c r="I91" s="182"/>
      <c r="J91" s="106"/>
      <c r="K91" s="106"/>
      <c r="L91" s="106"/>
      <c r="M91" s="164"/>
      <c r="N91" s="109"/>
      <c r="O91" s="101"/>
      <c r="P91" s="102"/>
    </row>
    <row r="92" spans="1:16" s="14" customFormat="1" ht="15.75">
      <c r="A92" s="243"/>
      <c r="B92" s="186" t="s">
        <v>200</v>
      </c>
      <c r="C92" s="210"/>
      <c r="D92" s="101"/>
      <c r="E92" s="101"/>
      <c r="F92" s="118"/>
      <c r="G92" s="170">
        <v>3.5</v>
      </c>
      <c r="H92" s="181">
        <f>G92*30</f>
        <v>105</v>
      </c>
      <c r="I92" s="182"/>
      <c r="J92" s="106"/>
      <c r="K92" s="106"/>
      <c r="L92" s="106"/>
      <c r="M92" s="164"/>
      <c r="N92" s="109"/>
      <c r="O92" s="101"/>
      <c r="P92" s="102"/>
    </row>
    <row r="93" spans="1:16" s="14" customFormat="1" ht="16.5" thickBot="1">
      <c r="A93" s="244" t="s">
        <v>224</v>
      </c>
      <c r="B93" s="28" t="s">
        <v>375</v>
      </c>
      <c r="C93" s="209"/>
      <c r="D93" s="201">
        <v>1</v>
      </c>
      <c r="E93" s="201"/>
      <c r="F93" s="218"/>
      <c r="G93" s="199">
        <v>1.5</v>
      </c>
      <c r="H93" s="200">
        <f>G93*30</f>
        <v>45</v>
      </c>
      <c r="I93" s="219">
        <f>J93+K93+L93</f>
        <v>30</v>
      </c>
      <c r="J93" s="139">
        <v>30</v>
      </c>
      <c r="K93" s="139"/>
      <c r="L93" s="139"/>
      <c r="M93" s="223">
        <f>H93-I93</f>
        <v>15</v>
      </c>
      <c r="N93" s="514">
        <v>2</v>
      </c>
      <c r="O93" s="201"/>
      <c r="P93" s="172"/>
    </row>
    <row r="94" spans="1:16" s="14" customFormat="1" ht="16.5" thickBot="1">
      <c r="A94" s="828" t="s">
        <v>57</v>
      </c>
      <c r="B94" s="829"/>
      <c r="C94" s="829"/>
      <c r="D94" s="829"/>
      <c r="E94" s="829"/>
      <c r="F94" s="829"/>
      <c r="G94" s="222">
        <f>G95+G96</f>
        <v>119.5</v>
      </c>
      <c r="H94" s="32">
        <f>H95+H96</f>
        <v>3585</v>
      </c>
      <c r="I94" s="30"/>
      <c r="J94" s="29"/>
      <c r="K94" s="29"/>
      <c r="L94" s="61"/>
      <c r="M94" s="31"/>
      <c r="N94" s="122"/>
      <c r="O94" s="120"/>
      <c r="P94" s="121"/>
    </row>
    <row r="95" spans="1:16" s="14" customFormat="1" ht="16.5" thickBot="1">
      <c r="A95" s="814" t="s">
        <v>357</v>
      </c>
      <c r="B95" s="815"/>
      <c r="C95" s="815"/>
      <c r="D95" s="815"/>
      <c r="E95" s="815"/>
      <c r="F95" s="815"/>
      <c r="G95" s="222">
        <f>G32+G34+G38+G42+G45+G48+G49+G51+G54+G58+G61+G64+G67+G70+G74+G77+G82+G85+G88+G92</f>
        <v>70</v>
      </c>
      <c r="H95" s="480">
        <f>H32+H34+H38+H42+H45+H48+H49+H51+H54+H58+H61+H64+H67+H70+H74+H77+H82+H85+H88+H92</f>
        <v>2100</v>
      </c>
      <c r="I95" s="30"/>
      <c r="J95" s="29"/>
      <c r="K95" s="29"/>
      <c r="L95" s="61"/>
      <c r="M95" s="31"/>
      <c r="N95" s="122"/>
      <c r="O95" s="120"/>
      <c r="P95" s="121"/>
    </row>
    <row r="96" spans="1:16" s="14" customFormat="1" ht="16.5" thickBot="1">
      <c r="A96" s="880" t="s">
        <v>103</v>
      </c>
      <c r="B96" s="881"/>
      <c r="C96" s="881"/>
      <c r="D96" s="881"/>
      <c r="E96" s="881"/>
      <c r="F96" s="881"/>
      <c r="G96" s="222">
        <f aca="true" t="shared" si="0" ref="G96:M96">G35+G39+G40+G43+G46+G47+G52+G55+G56+G59+G62+G65+G68+G71+G72+G75+G78+G79+G80+G83+G86+G89+G90+G93</f>
        <v>49.5</v>
      </c>
      <c r="H96" s="480">
        <f t="shared" si="0"/>
        <v>1485</v>
      </c>
      <c r="I96" s="481">
        <f t="shared" si="0"/>
        <v>866</v>
      </c>
      <c r="J96" s="482">
        <f t="shared" si="0"/>
        <v>524</v>
      </c>
      <c r="K96" s="482">
        <f t="shared" si="0"/>
        <v>143</v>
      </c>
      <c r="L96" s="482">
        <f t="shared" si="0"/>
        <v>199</v>
      </c>
      <c r="M96" s="483">
        <f t="shared" si="0"/>
        <v>619</v>
      </c>
      <c r="N96" s="168"/>
      <c r="O96" s="226"/>
      <c r="P96" s="166"/>
    </row>
    <row r="97" spans="1:16" s="14" customFormat="1" ht="16.5" thickBot="1">
      <c r="A97" s="814" t="s">
        <v>104</v>
      </c>
      <c r="B97" s="815"/>
      <c r="C97" s="815"/>
      <c r="D97" s="815"/>
      <c r="E97" s="815"/>
      <c r="F97" s="815"/>
      <c r="G97" s="815"/>
      <c r="H97" s="815"/>
      <c r="I97" s="815"/>
      <c r="J97" s="815"/>
      <c r="K97" s="815"/>
      <c r="L97" s="815"/>
      <c r="M97" s="815"/>
      <c r="N97" s="815"/>
      <c r="O97" s="815"/>
      <c r="P97" s="815"/>
    </row>
    <row r="98" spans="1:16" ht="15.75">
      <c r="A98" s="245" t="s">
        <v>139</v>
      </c>
      <c r="B98" s="254" t="s">
        <v>203</v>
      </c>
      <c r="C98" s="247"/>
      <c r="D98" s="248" t="s">
        <v>70</v>
      </c>
      <c r="E98" s="248"/>
      <c r="F98" s="249"/>
      <c r="G98" s="257">
        <v>3</v>
      </c>
      <c r="H98" s="258">
        <f>G98*30</f>
        <v>90</v>
      </c>
      <c r="I98" s="247"/>
      <c r="J98" s="248"/>
      <c r="K98" s="248"/>
      <c r="L98" s="248"/>
      <c r="M98" s="249"/>
      <c r="N98" s="259"/>
      <c r="O98" s="260"/>
      <c r="P98" s="261"/>
    </row>
    <row r="99" spans="1:16" ht="31.5">
      <c r="A99" s="246" t="s">
        <v>140</v>
      </c>
      <c r="B99" s="255" t="s">
        <v>204</v>
      </c>
      <c r="C99" s="250"/>
      <c r="D99" s="251" t="s">
        <v>70</v>
      </c>
      <c r="E99" s="251"/>
      <c r="F99" s="252"/>
      <c r="G99" s="262">
        <v>6</v>
      </c>
      <c r="H99" s="263">
        <f>G99*30</f>
        <v>180</v>
      </c>
      <c r="I99" s="250"/>
      <c r="J99" s="251"/>
      <c r="K99" s="251"/>
      <c r="L99" s="251"/>
      <c r="M99" s="252"/>
      <c r="N99" s="264"/>
      <c r="O99" s="265"/>
      <c r="P99" s="266"/>
    </row>
    <row r="100" spans="1:16" ht="16.5" thickBot="1">
      <c r="A100" s="64" t="s">
        <v>178</v>
      </c>
      <c r="B100" s="256" t="s">
        <v>65</v>
      </c>
      <c r="C100" s="6"/>
      <c r="D100" s="5" t="s">
        <v>46</v>
      </c>
      <c r="E100" s="5"/>
      <c r="F100" s="253"/>
      <c r="G100" s="267">
        <v>3</v>
      </c>
      <c r="H100" s="268">
        <f>G100*30</f>
        <v>90</v>
      </c>
      <c r="I100" s="269"/>
      <c r="J100" s="139"/>
      <c r="K100" s="139"/>
      <c r="L100" s="139"/>
      <c r="M100" s="270"/>
      <c r="N100" s="271"/>
      <c r="O100" s="272"/>
      <c r="P100" s="273"/>
    </row>
    <row r="101" spans="1:16" s="12" customFormat="1" ht="16.5" thickBot="1">
      <c r="A101" s="814" t="s">
        <v>105</v>
      </c>
      <c r="B101" s="815"/>
      <c r="C101" s="815"/>
      <c r="D101" s="815"/>
      <c r="E101" s="815"/>
      <c r="F101" s="879"/>
      <c r="G101" s="27">
        <f>G102+G103</f>
        <v>12</v>
      </c>
      <c r="H101" s="277">
        <f>H102+H103</f>
        <v>360</v>
      </c>
      <c r="I101" s="48"/>
      <c r="J101" s="49"/>
      <c r="K101" s="49"/>
      <c r="L101" s="49"/>
      <c r="M101" s="50"/>
      <c r="N101" s="278"/>
      <c r="O101" s="215"/>
      <c r="P101" s="279"/>
    </row>
    <row r="102" spans="1:16" s="12" customFormat="1" ht="16.5" thickBot="1">
      <c r="A102" s="814" t="s">
        <v>102</v>
      </c>
      <c r="B102" s="815"/>
      <c r="C102" s="815"/>
      <c r="D102" s="815"/>
      <c r="E102" s="815"/>
      <c r="F102" s="879"/>
      <c r="G102" s="27">
        <f>G98+G99</f>
        <v>9</v>
      </c>
      <c r="H102" s="277">
        <f>H98+H99</f>
        <v>270</v>
      </c>
      <c r="I102" s="48"/>
      <c r="J102" s="49"/>
      <c r="K102" s="49"/>
      <c r="L102" s="49"/>
      <c r="M102" s="50"/>
      <c r="N102" s="278"/>
      <c r="O102" s="215"/>
      <c r="P102" s="279"/>
    </row>
    <row r="103" spans="1:16" s="12" customFormat="1" ht="16.5" thickBot="1">
      <c r="A103" s="880" t="s">
        <v>103</v>
      </c>
      <c r="B103" s="881"/>
      <c r="C103" s="881"/>
      <c r="D103" s="881"/>
      <c r="E103" s="881"/>
      <c r="F103" s="882"/>
      <c r="G103" s="27">
        <f>G100</f>
        <v>3</v>
      </c>
      <c r="H103" s="277">
        <f>H100</f>
        <v>90</v>
      </c>
      <c r="I103" s="48"/>
      <c r="J103" s="49"/>
      <c r="K103" s="49"/>
      <c r="L103" s="49"/>
      <c r="M103" s="50"/>
      <c r="N103" s="278"/>
      <c r="O103" s="215"/>
      <c r="P103" s="279"/>
    </row>
    <row r="104" spans="1:16" s="12" customFormat="1" ht="16.5" thickBot="1">
      <c r="A104" s="814" t="s">
        <v>106</v>
      </c>
      <c r="B104" s="815"/>
      <c r="C104" s="815"/>
      <c r="D104" s="815"/>
      <c r="E104" s="815"/>
      <c r="F104" s="815"/>
      <c r="G104" s="815"/>
      <c r="H104" s="815"/>
      <c r="I104" s="815"/>
      <c r="J104" s="815"/>
      <c r="K104" s="815"/>
      <c r="L104" s="815"/>
      <c r="M104" s="815"/>
      <c r="N104" s="815"/>
      <c r="O104" s="815"/>
      <c r="P104" s="815"/>
    </row>
    <row r="105" spans="1:16" ht="16.5" thickBot="1">
      <c r="A105" s="64" t="s">
        <v>107</v>
      </c>
      <c r="B105" s="280" t="s">
        <v>100</v>
      </c>
      <c r="C105" s="281" t="s">
        <v>108</v>
      </c>
      <c r="D105" s="282"/>
      <c r="E105" s="282"/>
      <c r="F105" s="283"/>
      <c r="G105" s="284">
        <v>12</v>
      </c>
      <c r="H105" s="285">
        <f>G105*30</f>
        <v>360</v>
      </c>
      <c r="I105" s="286"/>
      <c r="J105" s="287"/>
      <c r="K105" s="287"/>
      <c r="L105" s="287"/>
      <c r="M105" s="31"/>
      <c r="N105" s="288"/>
      <c r="O105" s="289"/>
      <c r="P105" s="290"/>
    </row>
    <row r="106" spans="1:16" s="12" customFormat="1" ht="16.5" thickBot="1">
      <c r="A106" s="883" t="s">
        <v>109</v>
      </c>
      <c r="B106" s="884"/>
      <c r="C106" s="884"/>
      <c r="D106" s="884"/>
      <c r="E106" s="884"/>
      <c r="F106" s="885"/>
      <c r="G106" s="292">
        <f>G105</f>
        <v>12</v>
      </c>
      <c r="H106" s="293">
        <f>H105</f>
        <v>360</v>
      </c>
      <c r="I106" s="294"/>
      <c r="J106" s="49"/>
      <c r="K106" s="295"/>
      <c r="L106" s="49"/>
      <c r="M106" s="296"/>
      <c r="N106" s="294"/>
      <c r="O106" s="297"/>
      <c r="P106" s="296"/>
    </row>
    <row r="107" spans="1:17" s="12" customFormat="1" ht="16.5" customHeight="1" thickBot="1">
      <c r="A107" s="886" t="s">
        <v>73</v>
      </c>
      <c r="B107" s="887"/>
      <c r="C107" s="887"/>
      <c r="D107" s="887"/>
      <c r="E107" s="887"/>
      <c r="F107" s="888"/>
      <c r="G107" s="43">
        <f>G108+G109</f>
        <v>180</v>
      </c>
      <c r="H107" s="196">
        <f>H108+H109</f>
        <v>5400</v>
      </c>
      <c r="I107" s="45"/>
      <c r="J107" s="46"/>
      <c r="K107" s="46"/>
      <c r="L107" s="46"/>
      <c r="M107" s="47"/>
      <c r="N107" s="45"/>
      <c r="O107" s="216"/>
      <c r="P107" s="47"/>
      <c r="Q107" s="183"/>
    </row>
    <row r="108" spans="1:17" s="12" customFormat="1" ht="16.5" customHeight="1" thickBot="1">
      <c r="A108" s="814" t="s">
        <v>102</v>
      </c>
      <c r="B108" s="815"/>
      <c r="C108" s="815"/>
      <c r="D108" s="815"/>
      <c r="E108" s="815"/>
      <c r="F108" s="879"/>
      <c r="G108" s="126">
        <f>G29+G95+G102</f>
        <v>111</v>
      </c>
      <c r="H108" s="197">
        <f>H29+H95+H102</f>
        <v>3330</v>
      </c>
      <c r="I108" s="48"/>
      <c r="J108" s="29"/>
      <c r="K108" s="49"/>
      <c r="L108" s="49"/>
      <c r="M108" s="50"/>
      <c r="N108" s="48"/>
      <c r="O108" s="215"/>
      <c r="P108" s="50"/>
      <c r="Q108" s="183"/>
    </row>
    <row r="109" spans="1:17" s="12" customFormat="1" ht="16.5" customHeight="1" thickBot="1">
      <c r="A109" s="609" t="s">
        <v>103</v>
      </c>
      <c r="B109" s="899"/>
      <c r="C109" s="899"/>
      <c r="D109" s="899"/>
      <c r="E109" s="899"/>
      <c r="F109" s="900"/>
      <c r="G109" s="52">
        <f aca="true" t="shared" si="1" ref="G109:M109">G30+G96+G103+G106</f>
        <v>69</v>
      </c>
      <c r="H109" s="60">
        <f t="shared" si="1"/>
        <v>2070</v>
      </c>
      <c r="I109" s="30">
        <f t="shared" si="1"/>
        <v>926</v>
      </c>
      <c r="J109" s="29">
        <f t="shared" si="1"/>
        <v>562</v>
      </c>
      <c r="K109" s="29">
        <f t="shared" si="1"/>
        <v>143</v>
      </c>
      <c r="L109" s="29">
        <f t="shared" si="1"/>
        <v>221</v>
      </c>
      <c r="M109" s="31">
        <f t="shared" si="1"/>
        <v>694</v>
      </c>
      <c r="N109" s="60"/>
      <c r="O109" s="29"/>
      <c r="P109" s="31"/>
      <c r="Q109" s="183"/>
    </row>
    <row r="110" spans="1:16" ht="16.5" thickBot="1">
      <c r="A110" s="831" t="s">
        <v>146</v>
      </c>
      <c r="B110" s="832"/>
      <c r="C110" s="832"/>
      <c r="D110" s="832"/>
      <c r="E110" s="832"/>
      <c r="F110" s="832"/>
      <c r="G110" s="832"/>
      <c r="H110" s="832"/>
      <c r="I110" s="832"/>
      <c r="J110" s="832"/>
      <c r="K110" s="832"/>
      <c r="L110" s="832"/>
      <c r="M110" s="832"/>
      <c r="N110" s="832"/>
      <c r="O110" s="832"/>
      <c r="P110" s="832"/>
    </row>
    <row r="111" spans="1:16" ht="16.5" thickBot="1">
      <c r="A111" s="831" t="s">
        <v>241</v>
      </c>
      <c r="B111" s="832"/>
      <c r="C111" s="832"/>
      <c r="D111" s="832"/>
      <c r="E111" s="832"/>
      <c r="F111" s="832"/>
      <c r="G111" s="832"/>
      <c r="H111" s="832"/>
      <c r="I111" s="832"/>
      <c r="J111" s="832"/>
      <c r="K111" s="832"/>
      <c r="L111" s="832"/>
      <c r="M111" s="832"/>
      <c r="N111" s="832"/>
      <c r="O111" s="832"/>
      <c r="P111" s="832"/>
    </row>
    <row r="112" spans="1:16" ht="31.5">
      <c r="A112" s="59" t="s">
        <v>110</v>
      </c>
      <c r="B112" s="434" t="s">
        <v>344</v>
      </c>
      <c r="C112" s="415"/>
      <c r="D112" s="416" t="s">
        <v>70</v>
      </c>
      <c r="E112" s="416"/>
      <c r="F112" s="417"/>
      <c r="G112" s="424">
        <v>3</v>
      </c>
      <c r="H112" s="410">
        <f aca="true" t="shared" si="2" ref="H112:H135">G112*30</f>
        <v>90</v>
      </c>
      <c r="I112" s="408"/>
      <c r="J112" s="405"/>
      <c r="K112" s="405"/>
      <c r="L112" s="405"/>
      <c r="M112" s="412"/>
      <c r="N112" s="432"/>
      <c r="O112" s="416"/>
      <c r="P112" s="433"/>
    </row>
    <row r="113" spans="1:16" ht="15.75">
      <c r="A113" s="414" t="s">
        <v>179</v>
      </c>
      <c r="B113" s="435" t="s">
        <v>243</v>
      </c>
      <c r="C113" s="418"/>
      <c r="D113" s="419" t="s">
        <v>70</v>
      </c>
      <c r="E113" s="419"/>
      <c r="F113" s="420"/>
      <c r="G113" s="426">
        <v>3</v>
      </c>
      <c r="H113" s="427">
        <f t="shared" si="2"/>
        <v>90</v>
      </c>
      <c r="I113" s="418"/>
      <c r="J113" s="419"/>
      <c r="K113" s="419"/>
      <c r="L113" s="419"/>
      <c r="M113" s="420"/>
      <c r="N113" s="428"/>
      <c r="O113" s="419"/>
      <c r="P113" s="429"/>
    </row>
    <row r="114" spans="1:16" ht="15.75">
      <c r="A114" s="414" t="s">
        <v>181</v>
      </c>
      <c r="B114" s="435" t="s">
        <v>244</v>
      </c>
      <c r="C114" s="418"/>
      <c r="D114" s="419" t="s">
        <v>70</v>
      </c>
      <c r="E114" s="419"/>
      <c r="F114" s="420"/>
      <c r="G114" s="426">
        <v>3</v>
      </c>
      <c r="H114" s="427">
        <f t="shared" si="2"/>
        <v>90</v>
      </c>
      <c r="I114" s="418"/>
      <c r="J114" s="419"/>
      <c r="K114" s="419"/>
      <c r="L114" s="419"/>
      <c r="M114" s="420"/>
      <c r="N114" s="428"/>
      <c r="O114" s="419"/>
      <c r="P114" s="429"/>
    </row>
    <row r="115" spans="1:16" ht="15.75">
      <c r="A115" s="414" t="s">
        <v>182</v>
      </c>
      <c r="B115" s="435" t="s">
        <v>245</v>
      </c>
      <c r="C115" s="418"/>
      <c r="D115" s="419" t="s">
        <v>70</v>
      </c>
      <c r="E115" s="419"/>
      <c r="F115" s="420"/>
      <c r="G115" s="426">
        <v>3</v>
      </c>
      <c r="H115" s="427">
        <f t="shared" si="2"/>
        <v>90</v>
      </c>
      <c r="I115" s="418"/>
      <c r="J115" s="419"/>
      <c r="K115" s="419"/>
      <c r="L115" s="419"/>
      <c r="M115" s="420"/>
      <c r="N115" s="428"/>
      <c r="O115" s="419"/>
      <c r="P115" s="429"/>
    </row>
    <row r="116" spans="1:16" ht="15.75">
      <c r="A116" s="414" t="s">
        <v>227</v>
      </c>
      <c r="B116" s="435" t="s">
        <v>246</v>
      </c>
      <c r="C116" s="418"/>
      <c r="D116" s="419" t="s">
        <v>70</v>
      </c>
      <c r="E116" s="419"/>
      <c r="F116" s="420"/>
      <c r="G116" s="426">
        <v>3</v>
      </c>
      <c r="H116" s="427">
        <f t="shared" si="2"/>
        <v>90</v>
      </c>
      <c r="I116" s="418"/>
      <c r="J116" s="419"/>
      <c r="K116" s="419"/>
      <c r="L116" s="419"/>
      <c r="M116" s="420"/>
      <c r="N116" s="428"/>
      <c r="O116" s="419"/>
      <c r="P116" s="429"/>
    </row>
    <row r="117" spans="1:16" ht="15.75">
      <c r="A117" s="414" t="s">
        <v>228</v>
      </c>
      <c r="B117" s="435" t="s">
        <v>247</v>
      </c>
      <c r="C117" s="418"/>
      <c r="D117" s="419" t="s">
        <v>70</v>
      </c>
      <c r="E117" s="419"/>
      <c r="F117" s="420"/>
      <c r="G117" s="426">
        <v>3</v>
      </c>
      <c r="H117" s="427">
        <f t="shared" si="2"/>
        <v>90</v>
      </c>
      <c r="I117" s="418"/>
      <c r="J117" s="419"/>
      <c r="K117" s="419"/>
      <c r="L117" s="419"/>
      <c r="M117" s="420"/>
      <c r="N117" s="428"/>
      <c r="O117" s="419"/>
      <c r="P117" s="429"/>
    </row>
    <row r="118" spans="1:16" ht="15.75">
      <c r="A118" s="414" t="s">
        <v>229</v>
      </c>
      <c r="B118" s="435" t="s">
        <v>248</v>
      </c>
      <c r="C118" s="418"/>
      <c r="D118" s="419" t="s">
        <v>70</v>
      </c>
      <c r="E118" s="419"/>
      <c r="F118" s="420"/>
      <c r="G118" s="426">
        <v>3</v>
      </c>
      <c r="H118" s="427">
        <f t="shared" si="2"/>
        <v>90</v>
      </c>
      <c r="I118" s="418"/>
      <c r="J118" s="419"/>
      <c r="K118" s="419"/>
      <c r="L118" s="419"/>
      <c r="M118" s="420"/>
      <c r="N118" s="428"/>
      <c r="O118" s="419"/>
      <c r="P118" s="429"/>
    </row>
    <row r="119" spans="1:16" ht="15.75">
      <c r="A119" s="414" t="s">
        <v>230</v>
      </c>
      <c r="B119" s="435" t="s">
        <v>249</v>
      </c>
      <c r="C119" s="418"/>
      <c r="D119" s="419" t="s">
        <v>70</v>
      </c>
      <c r="E119" s="419"/>
      <c r="F119" s="420"/>
      <c r="G119" s="426">
        <v>3</v>
      </c>
      <c r="H119" s="427">
        <f t="shared" si="2"/>
        <v>90</v>
      </c>
      <c r="I119" s="418"/>
      <c r="J119" s="419"/>
      <c r="K119" s="419"/>
      <c r="L119" s="419"/>
      <c r="M119" s="420"/>
      <c r="N119" s="428"/>
      <c r="O119" s="419"/>
      <c r="P119" s="429"/>
    </row>
    <row r="120" spans="1:16" ht="15.75">
      <c r="A120" s="414" t="s">
        <v>231</v>
      </c>
      <c r="B120" s="435" t="s">
        <v>250</v>
      </c>
      <c r="C120" s="418"/>
      <c r="D120" s="419" t="s">
        <v>70</v>
      </c>
      <c r="E120" s="419"/>
      <c r="F120" s="420"/>
      <c r="G120" s="426">
        <v>3</v>
      </c>
      <c r="H120" s="427">
        <f t="shared" si="2"/>
        <v>90</v>
      </c>
      <c r="I120" s="418"/>
      <c r="J120" s="419"/>
      <c r="K120" s="419"/>
      <c r="L120" s="419"/>
      <c r="M120" s="420"/>
      <c r="N120" s="428"/>
      <c r="O120" s="419"/>
      <c r="P120" s="429"/>
    </row>
    <row r="121" spans="1:16" ht="31.5">
      <c r="A121" s="414" t="s">
        <v>111</v>
      </c>
      <c r="B121" s="434" t="s">
        <v>345</v>
      </c>
      <c r="C121" s="418"/>
      <c r="D121" s="419" t="s">
        <v>70</v>
      </c>
      <c r="E121" s="419"/>
      <c r="F121" s="420"/>
      <c r="G121" s="425">
        <v>3</v>
      </c>
      <c r="H121" s="411">
        <f t="shared" si="2"/>
        <v>90</v>
      </c>
      <c r="I121" s="409"/>
      <c r="J121" s="406"/>
      <c r="K121" s="406"/>
      <c r="L121" s="406"/>
      <c r="M121" s="413"/>
      <c r="N121" s="428"/>
      <c r="O121" s="419"/>
      <c r="P121" s="429"/>
    </row>
    <row r="122" spans="1:16" ht="15.75">
      <c r="A122" s="414" t="s">
        <v>184</v>
      </c>
      <c r="B122" s="435" t="s">
        <v>245</v>
      </c>
      <c r="C122" s="418"/>
      <c r="D122" s="419" t="s">
        <v>70</v>
      </c>
      <c r="E122" s="419"/>
      <c r="F122" s="420"/>
      <c r="G122" s="426">
        <v>3</v>
      </c>
      <c r="H122" s="427">
        <f t="shared" si="2"/>
        <v>90</v>
      </c>
      <c r="I122" s="418"/>
      <c r="J122" s="419"/>
      <c r="K122" s="419"/>
      <c r="L122" s="419"/>
      <c r="M122" s="420"/>
      <c r="N122" s="428"/>
      <c r="O122" s="419"/>
      <c r="P122" s="429"/>
    </row>
    <row r="123" spans="1:16" ht="15.75">
      <c r="A123" s="414" t="s">
        <v>185</v>
      </c>
      <c r="B123" s="436" t="s">
        <v>251</v>
      </c>
      <c r="C123" s="418"/>
      <c r="D123" s="419" t="s">
        <v>70</v>
      </c>
      <c r="E123" s="419"/>
      <c r="F123" s="420"/>
      <c r="G123" s="426">
        <v>3</v>
      </c>
      <c r="H123" s="427">
        <f t="shared" si="2"/>
        <v>90</v>
      </c>
      <c r="I123" s="418"/>
      <c r="J123" s="419"/>
      <c r="K123" s="419"/>
      <c r="L123" s="419"/>
      <c r="M123" s="420"/>
      <c r="N123" s="428"/>
      <c r="O123" s="419"/>
      <c r="P123" s="429"/>
    </row>
    <row r="124" spans="1:16" ht="15.75">
      <c r="A124" s="414" t="s">
        <v>232</v>
      </c>
      <c r="B124" s="436" t="s">
        <v>252</v>
      </c>
      <c r="C124" s="418"/>
      <c r="D124" s="419" t="s">
        <v>70</v>
      </c>
      <c r="E124" s="419"/>
      <c r="F124" s="420"/>
      <c r="G124" s="426">
        <v>3</v>
      </c>
      <c r="H124" s="427">
        <f t="shared" si="2"/>
        <v>90</v>
      </c>
      <c r="I124" s="418"/>
      <c r="J124" s="419"/>
      <c r="K124" s="419"/>
      <c r="L124" s="419"/>
      <c r="M124" s="420"/>
      <c r="N124" s="428"/>
      <c r="O124" s="419"/>
      <c r="P124" s="429"/>
    </row>
    <row r="125" spans="1:16" ht="15.75">
      <c r="A125" s="414" t="s">
        <v>233</v>
      </c>
      <c r="B125" s="436" t="s">
        <v>253</v>
      </c>
      <c r="C125" s="418"/>
      <c r="D125" s="419" t="s">
        <v>70</v>
      </c>
      <c r="E125" s="419"/>
      <c r="F125" s="420"/>
      <c r="G125" s="426">
        <v>3</v>
      </c>
      <c r="H125" s="427">
        <f t="shared" si="2"/>
        <v>90</v>
      </c>
      <c r="I125" s="418"/>
      <c r="J125" s="419"/>
      <c r="K125" s="419"/>
      <c r="L125" s="419"/>
      <c r="M125" s="420"/>
      <c r="N125" s="428"/>
      <c r="O125" s="419"/>
      <c r="P125" s="429"/>
    </row>
    <row r="126" spans="1:16" ht="15.75">
      <c r="A126" s="414" t="s">
        <v>234</v>
      </c>
      <c r="B126" s="435" t="s">
        <v>250</v>
      </c>
      <c r="C126" s="418"/>
      <c r="D126" s="419" t="s">
        <v>70</v>
      </c>
      <c r="E126" s="419"/>
      <c r="F126" s="420"/>
      <c r="G126" s="426">
        <v>3</v>
      </c>
      <c r="H126" s="427">
        <f t="shared" si="2"/>
        <v>90</v>
      </c>
      <c r="I126" s="418"/>
      <c r="J126" s="419"/>
      <c r="K126" s="419"/>
      <c r="L126" s="419"/>
      <c r="M126" s="420"/>
      <c r="N126" s="428"/>
      <c r="O126" s="419"/>
      <c r="P126" s="429"/>
    </row>
    <row r="127" spans="1:16" ht="31.5">
      <c r="A127" s="414" t="s">
        <v>180</v>
      </c>
      <c r="B127" s="434" t="s">
        <v>346</v>
      </c>
      <c r="C127" s="418"/>
      <c r="D127" s="419" t="s">
        <v>70</v>
      </c>
      <c r="E127" s="419"/>
      <c r="F127" s="420"/>
      <c r="G127" s="425">
        <v>3</v>
      </c>
      <c r="H127" s="411">
        <f t="shared" si="2"/>
        <v>90</v>
      </c>
      <c r="I127" s="409"/>
      <c r="J127" s="406"/>
      <c r="K127" s="406"/>
      <c r="L127" s="406"/>
      <c r="M127" s="413"/>
      <c r="N127" s="428"/>
      <c r="O127" s="419"/>
      <c r="P127" s="429"/>
    </row>
    <row r="128" spans="1:16" ht="15.75">
      <c r="A128" s="414" t="s">
        <v>186</v>
      </c>
      <c r="B128" s="436" t="s">
        <v>254</v>
      </c>
      <c r="C128" s="418"/>
      <c r="D128" s="419" t="s">
        <v>70</v>
      </c>
      <c r="E128" s="419"/>
      <c r="F128" s="420"/>
      <c r="G128" s="426">
        <v>3</v>
      </c>
      <c r="H128" s="427">
        <f t="shared" si="2"/>
        <v>90</v>
      </c>
      <c r="I128" s="418"/>
      <c r="J128" s="419"/>
      <c r="K128" s="419"/>
      <c r="L128" s="419"/>
      <c r="M128" s="420"/>
      <c r="N128" s="428"/>
      <c r="O128" s="419"/>
      <c r="P128" s="429"/>
    </row>
    <row r="129" spans="1:16" ht="15.75">
      <c r="A129" s="414" t="s">
        <v>187</v>
      </c>
      <c r="B129" s="436" t="s">
        <v>255</v>
      </c>
      <c r="C129" s="418"/>
      <c r="D129" s="419" t="s">
        <v>70</v>
      </c>
      <c r="E129" s="419"/>
      <c r="F129" s="420"/>
      <c r="G129" s="426">
        <v>3</v>
      </c>
      <c r="H129" s="427">
        <f t="shared" si="2"/>
        <v>90</v>
      </c>
      <c r="I129" s="418"/>
      <c r="J129" s="419"/>
      <c r="K129" s="419"/>
      <c r="L129" s="419"/>
      <c r="M129" s="420"/>
      <c r="N129" s="428"/>
      <c r="O129" s="419"/>
      <c r="P129" s="429"/>
    </row>
    <row r="130" spans="1:16" ht="15.75">
      <c r="A130" s="414" t="s">
        <v>235</v>
      </c>
      <c r="B130" s="436" t="s">
        <v>256</v>
      </c>
      <c r="C130" s="418"/>
      <c r="D130" s="419" t="s">
        <v>70</v>
      </c>
      <c r="E130" s="419"/>
      <c r="F130" s="420"/>
      <c r="G130" s="426">
        <v>3</v>
      </c>
      <c r="H130" s="427">
        <f t="shared" si="2"/>
        <v>90</v>
      </c>
      <c r="I130" s="418"/>
      <c r="J130" s="419"/>
      <c r="K130" s="419"/>
      <c r="L130" s="419"/>
      <c r="M130" s="420"/>
      <c r="N130" s="428"/>
      <c r="O130" s="419"/>
      <c r="P130" s="429"/>
    </row>
    <row r="131" spans="1:16" ht="15.75">
      <c r="A131" s="53" t="s">
        <v>236</v>
      </c>
      <c r="B131" s="436" t="s">
        <v>245</v>
      </c>
      <c r="C131" s="421"/>
      <c r="D131" s="419" t="s">
        <v>70</v>
      </c>
      <c r="E131" s="422"/>
      <c r="F131" s="423"/>
      <c r="G131" s="55">
        <v>3</v>
      </c>
      <c r="H131" s="427">
        <f t="shared" si="2"/>
        <v>90</v>
      </c>
      <c r="I131" s="421"/>
      <c r="J131" s="422"/>
      <c r="K131" s="422"/>
      <c r="L131" s="422"/>
      <c r="M131" s="423"/>
      <c r="N131" s="430"/>
      <c r="O131" s="422"/>
      <c r="P131" s="431"/>
    </row>
    <row r="132" spans="1:16" ht="15.75">
      <c r="A132" s="53" t="s">
        <v>237</v>
      </c>
      <c r="B132" s="436" t="s">
        <v>257</v>
      </c>
      <c r="C132" s="421"/>
      <c r="D132" s="419" t="s">
        <v>70</v>
      </c>
      <c r="E132" s="422"/>
      <c r="F132" s="423"/>
      <c r="G132" s="55">
        <v>3</v>
      </c>
      <c r="H132" s="427">
        <f t="shared" si="2"/>
        <v>90</v>
      </c>
      <c r="I132" s="421"/>
      <c r="J132" s="422"/>
      <c r="K132" s="422"/>
      <c r="L132" s="422"/>
      <c r="M132" s="423"/>
      <c r="N132" s="430"/>
      <c r="O132" s="422"/>
      <c r="P132" s="431"/>
    </row>
    <row r="133" spans="1:16" ht="15.75">
      <c r="A133" s="53" t="s">
        <v>238</v>
      </c>
      <c r="B133" s="436" t="s">
        <v>258</v>
      </c>
      <c r="C133" s="421"/>
      <c r="D133" s="419" t="s">
        <v>70</v>
      </c>
      <c r="E133" s="422"/>
      <c r="F133" s="423"/>
      <c r="G133" s="55">
        <v>3</v>
      </c>
      <c r="H133" s="427">
        <f t="shared" si="2"/>
        <v>90</v>
      </c>
      <c r="I133" s="421"/>
      <c r="J133" s="422"/>
      <c r="K133" s="422"/>
      <c r="L133" s="422"/>
      <c r="M133" s="423"/>
      <c r="N133" s="430"/>
      <c r="O133" s="422"/>
      <c r="P133" s="431"/>
    </row>
    <row r="134" spans="1:16" ht="15.75">
      <c r="A134" s="53" t="s">
        <v>239</v>
      </c>
      <c r="B134" s="438" t="s">
        <v>259</v>
      </c>
      <c r="C134" s="421"/>
      <c r="D134" s="419" t="s">
        <v>70</v>
      </c>
      <c r="E134" s="422"/>
      <c r="F134" s="423"/>
      <c r="G134" s="55">
        <v>3</v>
      </c>
      <c r="H134" s="427">
        <f t="shared" si="2"/>
        <v>90</v>
      </c>
      <c r="I134" s="421"/>
      <c r="J134" s="422"/>
      <c r="K134" s="422"/>
      <c r="L134" s="422"/>
      <c r="M134" s="423"/>
      <c r="N134" s="430"/>
      <c r="O134" s="422"/>
      <c r="P134" s="431"/>
    </row>
    <row r="135" spans="1:16" ht="16.5" thickBot="1">
      <c r="A135" s="454" t="s">
        <v>240</v>
      </c>
      <c r="B135" s="436" t="s">
        <v>250</v>
      </c>
      <c r="C135" s="455"/>
      <c r="D135" s="468" t="s">
        <v>70</v>
      </c>
      <c r="E135" s="456"/>
      <c r="F135" s="457"/>
      <c r="G135" s="458">
        <v>3</v>
      </c>
      <c r="H135" s="404">
        <f t="shared" si="2"/>
        <v>90</v>
      </c>
      <c r="I135" s="455"/>
      <c r="J135" s="456"/>
      <c r="K135" s="456"/>
      <c r="L135" s="456"/>
      <c r="M135" s="457"/>
      <c r="N135" s="459"/>
      <c r="O135" s="456"/>
      <c r="P135" s="460"/>
    </row>
    <row r="136" spans="1:16" ht="16.5" thickBot="1">
      <c r="A136" s="886" t="s">
        <v>365</v>
      </c>
      <c r="B136" s="887"/>
      <c r="C136" s="887"/>
      <c r="D136" s="887"/>
      <c r="E136" s="887"/>
      <c r="F136" s="888"/>
      <c r="G136" s="27">
        <f>G112+G121+G127</f>
        <v>9</v>
      </c>
      <c r="H136" s="465">
        <f>H112+H121+H127</f>
        <v>270</v>
      </c>
      <c r="I136" s="464"/>
      <c r="J136" s="462"/>
      <c r="K136" s="462"/>
      <c r="L136" s="462"/>
      <c r="M136" s="466"/>
      <c r="N136" s="461"/>
      <c r="O136" s="462"/>
      <c r="P136" s="463"/>
    </row>
    <row r="137" spans="1:16" ht="16.5" thickBot="1">
      <c r="A137" s="846" t="s">
        <v>242</v>
      </c>
      <c r="B137" s="847"/>
      <c r="C137" s="847"/>
      <c r="D137" s="847"/>
      <c r="E137" s="847"/>
      <c r="F137" s="847"/>
      <c r="G137" s="847"/>
      <c r="H137" s="847"/>
      <c r="I137" s="847"/>
      <c r="J137" s="847"/>
      <c r="K137" s="847"/>
      <c r="L137" s="847"/>
      <c r="M137" s="847"/>
      <c r="N137" s="847"/>
      <c r="O137" s="847"/>
      <c r="P137" s="847"/>
    </row>
    <row r="138" spans="1:16" ht="31.5">
      <c r="A138" s="59" t="s">
        <v>260</v>
      </c>
      <c r="B138" s="439" t="s">
        <v>263</v>
      </c>
      <c r="C138" s="130"/>
      <c r="D138" s="128" t="s">
        <v>171</v>
      </c>
      <c r="E138" s="128"/>
      <c r="F138" s="131"/>
      <c r="G138" s="318">
        <v>5.5</v>
      </c>
      <c r="H138" s="403">
        <f>G138*30</f>
        <v>165</v>
      </c>
      <c r="I138" s="298">
        <f>J138+K138+L138</f>
        <v>63</v>
      </c>
      <c r="J138" s="299">
        <v>27</v>
      </c>
      <c r="K138" s="299"/>
      <c r="L138" s="299">
        <v>36</v>
      </c>
      <c r="M138" s="300">
        <f>H138-I138</f>
        <v>102</v>
      </c>
      <c r="N138" s="133"/>
      <c r="O138" s="519">
        <v>3</v>
      </c>
      <c r="P138" s="526">
        <v>4</v>
      </c>
    </row>
    <row r="139" spans="1:16" ht="15.75">
      <c r="A139" s="53" t="s">
        <v>261</v>
      </c>
      <c r="B139" s="437" t="s">
        <v>264</v>
      </c>
      <c r="C139" s="41"/>
      <c r="D139" s="23"/>
      <c r="E139" s="23"/>
      <c r="F139" s="306"/>
      <c r="G139" s="42">
        <f>G140+G141</f>
        <v>5.5</v>
      </c>
      <c r="H139" s="40">
        <f>H140+H141</f>
        <v>165</v>
      </c>
      <c r="I139" s="41">
        <f>I140+I141</f>
        <v>63</v>
      </c>
      <c r="J139" s="23">
        <f>J140+J141</f>
        <v>27</v>
      </c>
      <c r="K139" s="23"/>
      <c r="L139" s="23">
        <f>L140+L141</f>
        <v>36</v>
      </c>
      <c r="M139" s="306">
        <f>M140+M141</f>
        <v>102</v>
      </c>
      <c r="N139" s="22"/>
      <c r="O139" s="23"/>
      <c r="P139" s="24"/>
    </row>
    <row r="140" spans="1:16" ht="15.75">
      <c r="A140" s="53" t="s">
        <v>335</v>
      </c>
      <c r="B140" s="437" t="s">
        <v>264</v>
      </c>
      <c r="C140" s="41"/>
      <c r="D140" s="23"/>
      <c r="E140" s="23"/>
      <c r="F140" s="306"/>
      <c r="G140" s="42">
        <v>2.5</v>
      </c>
      <c r="H140" s="40">
        <f>G140*30</f>
        <v>75</v>
      </c>
      <c r="I140" s="41">
        <f>J140+K140+L140</f>
        <v>27</v>
      </c>
      <c r="J140" s="23">
        <v>9</v>
      </c>
      <c r="K140" s="23"/>
      <c r="L140" s="23">
        <v>18</v>
      </c>
      <c r="M140" s="306">
        <f>H140-I140</f>
        <v>48</v>
      </c>
      <c r="N140" s="22"/>
      <c r="O140" s="520">
        <v>3</v>
      </c>
      <c r="P140" s="24"/>
    </row>
    <row r="141" spans="1:16" ht="15.75">
      <c r="A141" s="53" t="s">
        <v>336</v>
      </c>
      <c r="B141" s="437" t="s">
        <v>264</v>
      </c>
      <c r="C141" s="41"/>
      <c r="D141" s="23" t="s">
        <v>171</v>
      </c>
      <c r="E141" s="23"/>
      <c r="F141" s="306"/>
      <c r="G141" s="42">
        <v>3</v>
      </c>
      <c r="H141" s="40">
        <f>G141*30</f>
        <v>90</v>
      </c>
      <c r="I141" s="41">
        <f>J141+K141+L141</f>
        <v>36</v>
      </c>
      <c r="J141" s="23">
        <v>18</v>
      </c>
      <c r="K141" s="23"/>
      <c r="L141" s="23">
        <v>18</v>
      </c>
      <c r="M141" s="306">
        <f>H141-I141</f>
        <v>54</v>
      </c>
      <c r="N141" s="22"/>
      <c r="O141" s="23"/>
      <c r="P141" s="527">
        <v>4</v>
      </c>
    </row>
    <row r="142" spans="1:16" ht="15.75">
      <c r="A142" s="53" t="s">
        <v>262</v>
      </c>
      <c r="B142" s="437" t="s">
        <v>265</v>
      </c>
      <c r="C142" s="41"/>
      <c r="D142" s="23"/>
      <c r="E142" s="23"/>
      <c r="F142" s="306"/>
      <c r="G142" s="42">
        <f>G143+G144</f>
        <v>5.5</v>
      </c>
      <c r="H142" s="40">
        <f>H143+H144</f>
        <v>165</v>
      </c>
      <c r="I142" s="41">
        <f>I143+I144</f>
        <v>63</v>
      </c>
      <c r="J142" s="23">
        <f>J143+J144</f>
        <v>27</v>
      </c>
      <c r="K142" s="23"/>
      <c r="L142" s="23">
        <f>L143+L144</f>
        <v>36</v>
      </c>
      <c r="M142" s="306">
        <f>M143+M144</f>
        <v>102</v>
      </c>
      <c r="N142" s="22"/>
      <c r="O142" s="23"/>
      <c r="P142" s="24"/>
    </row>
    <row r="143" spans="1:16" ht="15.75">
      <c r="A143" s="53" t="s">
        <v>337</v>
      </c>
      <c r="B143" s="437" t="s">
        <v>265</v>
      </c>
      <c r="C143" s="41"/>
      <c r="D143" s="23"/>
      <c r="E143" s="23"/>
      <c r="F143" s="306"/>
      <c r="G143" s="42">
        <v>2.5</v>
      </c>
      <c r="H143" s="40">
        <f aca="true" t="shared" si="3" ref="H143:H150">G143*30</f>
        <v>75</v>
      </c>
      <c r="I143" s="41">
        <f aca="true" t="shared" si="4" ref="I143:I150">J143+K143+L143</f>
        <v>27</v>
      </c>
      <c r="J143" s="23">
        <v>9</v>
      </c>
      <c r="K143" s="23"/>
      <c r="L143" s="23">
        <v>18</v>
      </c>
      <c r="M143" s="306">
        <f aca="true" t="shared" si="5" ref="M143:M150">H143-I143</f>
        <v>48</v>
      </c>
      <c r="N143" s="22"/>
      <c r="O143" s="520">
        <v>3</v>
      </c>
      <c r="P143" s="24"/>
    </row>
    <row r="144" spans="1:16" ht="15.75">
      <c r="A144" s="53" t="s">
        <v>338</v>
      </c>
      <c r="B144" s="437" t="s">
        <v>265</v>
      </c>
      <c r="C144" s="41"/>
      <c r="D144" s="23" t="s">
        <v>171</v>
      </c>
      <c r="E144" s="23"/>
      <c r="F144" s="306"/>
      <c r="G144" s="42">
        <v>3</v>
      </c>
      <c r="H144" s="40">
        <f t="shared" si="3"/>
        <v>90</v>
      </c>
      <c r="I144" s="41">
        <f t="shared" si="4"/>
        <v>36</v>
      </c>
      <c r="J144" s="23">
        <v>18</v>
      </c>
      <c r="K144" s="23"/>
      <c r="L144" s="23">
        <v>18</v>
      </c>
      <c r="M144" s="306">
        <f t="shared" si="5"/>
        <v>54</v>
      </c>
      <c r="N144" s="22"/>
      <c r="O144" s="23"/>
      <c r="P144" s="527">
        <v>4</v>
      </c>
    </row>
    <row r="145" spans="1:16" ht="31.5">
      <c r="A145" s="53" t="s">
        <v>268</v>
      </c>
      <c r="B145" s="434" t="s">
        <v>266</v>
      </c>
      <c r="C145" s="41"/>
      <c r="D145" s="23" t="s">
        <v>170</v>
      </c>
      <c r="E145" s="23"/>
      <c r="F145" s="306"/>
      <c r="G145" s="307">
        <v>3</v>
      </c>
      <c r="H145" s="303">
        <f t="shared" si="3"/>
        <v>90</v>
      </c>
      <c r="I145" s="304">
        <f t="shared" si="4"/>
        <v>30</v>
      </c>
      <c r="J145" s="39">
        <v>20</v>
      </c>
      <c r="K145" s="39"/>
      <c r="L145" s="39">
        <v>10</v>
      </c>
      <c r="M145" s="305">
        <f t="shared" si="5"/>
        <v>60</v>
      </c>
      <c r="N145" s="22"/>
      <c r="O145" s="520">
        <v>3</v>
      </c>
      <c r="P145" s="24"/>
    </row>
    <row r="146" spans="1:16" ht="15.75">
      <c r="A146" s="53" t="s">
        <v>269</v>
      </c>
      <c r="B146" s="437" t="s">
        <v>190</v>
      </c>
      <c r="C146" s="41"/>
      <c r="D146" s="23" t="s">
        <v>170</v>
      </c>
      <c r="E146" s="23"/>
      <c r="F146" s="306"/>
      <c r="G146" s="42">
        <v>3</v>
      </c>
      <c r="H146" s="40">
        <f t="shared" si="3"/>
        <v>90</v>
      </c>
      <c r="I146" s="41">
        <f t="shared" si="4"/>
        <v>30</v>
      </c>
      <c r="J146" s="23">
        <v>20</v>
      </c>
      <c r="K146" s="23"/>
      <c r="L146" s="23">
        <v>10</v>
      </c>
      <c r="M146" s="306">
        <f t="shared" si="5"/>
        <v>60</v>
      </c>
      <c r="N146" s="22"/>
      <c r="O146" s="520">
        <v>3</v>
      </c>
      <c r="P146" s="24"/>
    </row>
    <row r="147" spans="1:16" ht="15.75">
      <c r="A147" s="454" t="s">
        <v>270</v>
      </c>
      <c r="B147" s="438" t="s">
        <v>267</v>
      </c>
      <c r="C147" s="441"/>
      <c r="D147" s="442" t="s">
        <v>170</v>
      </c>
      <c r="E147" s="442"/>
      <c r="F147" s="443"/>
      <c r="G147" s="440">
        <v>3</v>
      </c>
      <c r="H147" s="451">
        <f t="shared" si="3"/>
        <v>90</v>
      </c>
      <c r="I147" s="441">
        <f t="shared" si="4"/>
        <v>30</v>
      </c>
      <c r="J147" s="442">
        <v>20</v>
      </c>
      <c r="K147" s="442"/>
      <c r="L147" s="442">
        <v>10</v>
      </c>
      <c r="M147" s="443">
        <f t="shared" si="5"/>
        <v>60</v>
      </c>
      <c r="N147" s="449"/>
      <c r="O147" s="521">
        <v>3</v>
      </c>
      <c r="P147" s="450"/>
    </row>
    <row r="148" spans="1:16" ht="31.5">
      <c r="A148" s="504" t="s">
        <v>280</v>
      </c>
      <c r="B148" s="447" t="s">
        <v>279</v>
      </c>
      <c r="C148" s="41"/>
      <c r="D148" s="23" t="s">
        <v>350</v>
      </c>
      <c r="E148" s="23"/>
      <c r="F148" s="306"/>
      <c r="G148" s="307">
        <v>9</v>
      </c>
      <c r="H148" s="303">
        <f t="shared" si="3"/>
        <v>270</v>
      </c>
      <c r="I148" s="304">
        <f t="shared" si="4"/>
        <v>102</v>
      </c>
      <c r="J148" s="39">
        <v>51</v>
      </c>
      <c r="K148" s="39">
        <v>51</v>
      </c>
      <c r="L148" s="39"/>
      <c r="M148" s="305">
        <f t="shared" si="5"/>
        <v>168</v>
      </c>
      <c r="N148" s="22"/>
      <c r="O148" s="520">
        <v>2</v>
      </c>
      <c r="P148" s="527">
        <v>6</v>
      </c>
    </row>
    <row r="149" spans="1:16" ht="31.5">
      <c r="A149" s="507"/>
      <c r="B149" s="434" t="s">
        <v>348</v>
      </c>
      <c r="C149" s="144"/>
      <c r="D149" s="145" t="s">
        <v>171</v>
      </c>
      <c r="E149" s="145"/>
      <c r="F149" s="174"/>
      <c r="G149" s="175">
        <v>6.5</v>
      </c>
      <c r="H149" s="176">
        <f t="shared" si="3"/>
        <v>195</v>
      </c>
      <c r="I149" s="144">
        <f t="shared" si="4"/>
        <v>72</v>
      </c>
      <c r="J149" s="145">
        <v>36</v>
      </c>
      <c r="K149" s="145">
        <v>36</v>
      </c>
      <c r="L149" s="145"/>
      <c r="M149" s="174">
        <f t="shared" si="5"/>
        <v>123</v>
      </c>
      <c r="N149" s="153"/>
      <c r="O149" s="522">
        <v>2</v>
      </c>
      <c r="P149" s="528">
        <v>6</v>
      </c>
    </row>
    <row r="150" spans="1:16" ht="31.5">
      <c r="A150" s="501"/>
      <c r="B150" s="434" t="s">
        <v>349</v>
      </c>
      <c r="C150" s="41"/>
      <c r="D150" s="23">
        <v>3</v>
      </c>
      <c r="E150" s="23"/>
      <c r="F150" s="306"/>
      <c r="G150" s="42">
        <v>2.5</v>
      </c>
      <c r="H150" s="40">
        <f t="shared" si="3"/>
        <v>75</v>
      </c>
      <c r="I150" s="41">
        <f t="shared" si="4"/>
        <v>30</v>
      </c>
      <c r="J150" s="23">
        <v>15</v>
      </c>
      <c r="K150" s="23">
        <v>15</v>
      </c>
      <c r="L150" s="23"/>
      <c r="M150" s="306">
        <f t="shared" si="5"/>
        <v>45</v>
      </c>
      <c r="N150" s="22"/>
      <c r="O150" s="23"/>
      <c r="P150" s="24"/>
    </row>
    <row r="151" spans="1:16" ht="15.75">
      <c r="A151" s="501" t="s">
        <v>278</v>
      </c>
      <c r="B151" s="438" t="s">
        <v>275</v>
      </c>
      <c r="C151" s="41"/>
      <c r="D151" s="23"/>
      <c r="E151" s="23"/>
      <c r="F151" s="306"/>
      <c r="G151" s="42">
        <f>G152+G153+G154</f>
        <v>9</v>
      </c>
      <c r="H151" s="40">
        <f>H152+H153+H154</f>
        <v>270</v>
      </c>
      <c r="I151" s="41">
        <f>I152+I153+I154</f>
        <v>102</v>
      </c>
      <c r="J151" s="23">
        <f>J152+J153+J154</f>
        <v>51</v>
      </c>
      <c r="K151" s="23">
        <f>K152+K153+K154</f>
        <v>51</v>
      </c>
      <c r="L151" s="23"/>
      <c r="M151" s="306">
        <f>M152+M153+M154</f>
        <v>168</v>
      </c>
      <c r="N151" s="22"/>
      <c r="O151" s="23"/>
      <c r="P151" s="24"/>
    </row>
    <row r="152" spans="1:16" ht="15.75">
      <c r="A152" s="501" t="s">
        <v>277</v>
      </c>
      <c r="B152" s="438" t="s">
        <v>275</v>
      </c>
      <c r="C152" s="41"/>
      <c r="D152" s="23"/>
      <c r="E152" s="23"/>
      <c r="F152" s="306"/>
      <c r="G152" s="42">
        <v>1.5</v>
      </c>
      <c r="H152" s="40">
        <f>G152*30</f>
        <v>45</v>
      </c>
      <c r="I152" s="41">
        <f>J152+K152+L152</f>
        <v>18</v>
      </c>
      <c r="J152" s="23">
        <v>9</v>
      </c>
      <c r="K152" s="23">
        <v>9</v>
      </c>
      <c r="L152" s="23"/>
      <c r="M152" s="306">
        <f>H152-I152</f>
        <v>27</v>
      </c>
      <c r="N152" s="22"/>
      <c r="O152" s="520">
        <v>2</v>
      </c>
      <c r="P152" s="24"/>
    </row>
    <row r="153" spans="1:16" ht="15.75">
      <c r="A153" s="501" t="s">
        <v>276</v>
      </c>
      <c r="B153" s="438" t="s">
        <v>275</v>
      </c>
      <c r="C153" s="41"/>
      <c r="D153" s="23" t="s">
        <v>171</v>
      </c>
      <c r="E153" s="23"/>
      <c r="F153" s="306"/>
      <c r="G153" s="42">
        <v>5</v>
      </c>
      <c r="H153" s="40">
        <f>G153*30</f>
        <v>150</v>
      </c>
      <c r="I153" s="41">
        <f>J153+K153+L153</f>
        <v>54</v>
      </c>
      <c r="J153" s="23">
        <v>27</v>
      </c>
      <c r="K153" s="23">
        <v>27</v>
      </c>
      <c r="L153" s="23"/>
      <c r="M153" s="306">
        <f>H153-I153</f>
        <v>96</v>
      </c>
      <c r="N153" s="22"/>
      <c r="O153" s="23"/>
      <c r="P153" s="527">
        <v>6</v>
      </c>
    </row>
    <row r="154" spans="1:16" ht="15.75">
      <c r="A154" s="501" t="s">
        <v>366</v>
      </c>
      <c r="B154" s="438" t="s">
        <v>275</v>
      </c>
      <c r="C154" s="41"/>
      <c r="D154" s="23">
        <v>3</v>
      </c>
      <c r="E154" s="23"/>
      <c r="F154" s="306"/>
      <c r="G154" s="42">
        <v>2.5</v>
      </c>
      <c r="H154" s="40">
        <f>G154*30</f>
        <v>75</v>
      </c>
      <c r="I154" s="41">
        <f>J154+K154+L154</f>
        <v>30</v>
      </c>
      <c r="J154" s="23">
        <v>15</v>
      </c>
      <c r="K154" s="23">
        <v>15</v>
      </c>
      <c r="L154" s="23"/>
      <c r="M154" s="306">
        <f>H154-I154</f>
        <v>45</v>
      </c>
      <c r="N154" s="22"/>
      <c r="O154" s="23"/>
      <c r="P154" s="24"/>
    </row>
    <row r="155" spans="1:16" ht="15.75">
      <c r="A155" s="501" t="s">
        <v>274</v>
      </c>
      <c r="B155" s="438" t="s">
        <v>271</v>
      </c>
      <c r="C155" s="41"/>
      <c r="D155" s="23"/>
      <c r="E155" s="23"/>
      <c r="F155" s="306"/>
      <c r="G155" s="42">
        <f>G156+G157+G158</f>
        <v>9</v>
      </c>
      <c r="H155" s="40">
        <f>H156+H157+H158</f>
        <v>270</v>
      </c>
      <c r="I155" s="41">
        <f>I156+I157+I158</f>
        <v>102</v>
      </c>
      <c r="J155" s="23">
        <f>J156+J157+J158</f>
        <v>51</v>
      </c>
      <c r="K155" s="23">
        <f>K156+K157+K158</f>
        <v>51</v>
      </c>
      <c r="L155" s="23"/>
      <c r="M155" s="306">
        <f>M156+M157+M158</f>
        <v>168</v>
      </c>
      <c r="N155" s="22"/>
      <c r="O155" s="23"/>
      <c r="P155" s="24"/>
    </row>
    <row r="156" spans="1:16" ht="15.75">
      <c r="A156" s="501" t="s">
        <v>273</v>
      </c>
      <c r="B156" s="438" t="s">
        <v>271</v>
      </c>
      <c r="C156" s="41"/>
      <c r="D156" s="23"/>
      <c r="E156" s="23"/>
      <c r="F156" s="306"/>
      <c r="G156" s="42">
        <v>1.5</v>
      </c>
      <c r="H156" s="40">
        <f>G156*30</f>
        <v>45</v>
      </c>
      <c r="I156" s="41">
        <f>J156+K156+L156</f>
        <v>18</v>
      </c>
      <c r="J156" s="23">
        <v>9</v>
      </c>
      <c r="K156" s="23">
        <v>9</v>
      </c>
      <c r="L156" s="23"/>
      <c r="M156" s="306">
        <f>H156-I156</f>
        <v>27</v>
      </c>
      <c r="N156" s="22"/>
      <c r="O156" s="520">
        <v>2</v>
      </c>
      <c r="P156" s="24"/>
    </row>
    <row r="157" spans="1:16" ht="15.75">
      <c r="A157" s="501" t="s">
        <v>272</v>
      </c>
      <c r="B157" s="438" t="s">
        <v>271</v>
      </c>
      <c r="C157" s="41"/>
      <c r="D157" s="23" t="s">
        <v>171</v>
      </c>
      <c r="E157" s="23"/>
      <c r="F157" s="306"/>
      <c r="G157" s="42">
        <v>5</v>
      </c>
      <c r="H157" s="40">
        <f>G157*30</f>
        <v>150</v>
      </c>
      <c r="I157" s="41">
        <f>J157+K157+L157</f>
        <v>54</v>
      </c>
      <c r="J157" s="23">
        <v>27</v>
      </c>
      <c r="K157" s="23">
        <v>27</v>
      </c>
      <c r="L157" s="23"/>
      <c r="M157" s="306">
        <f>H157-I157</f>
        <v>96</v>
      </c>
      <c r="N157" s="22"/>
      <c r="O157" s="23"/>
      <c r="P157" s="527">
        <v>6</v>
      </c>
    </row>
    <row r="158" spans="1:16" ht="15.75">
      <c r="A158" s="501" t="s">
        <v>367</v>
      </c>
      <c r="B158" s="438" t="s">
        <v>271</v>
      </c>
      <c r="C158" s="41"/>
      <c r="D158" s="23">
        <v>3</v>
      </c>
      <c r="E158" s="23"/>
      <c r="F158" s="306"/>
      <c r="G158" s="42">
        <v>2.5</v>
      </c>
      <c r="H158" s="40">
        <f>G158*30</f>
        <v>75</v>
      </c>
      <c r="I158" s="41">
        <f>J158+K158+L158</f>
        <v>30</v>
      </c>
      <c r="J158" s="23">
        <v>15</v>
      </c>
      <c r="K158" s="23">
        <v>15</v>
      </c>
      <c r="L158" s="23"/>
      <c r="M158" s="306">
        <f>H158-I158</f>
        <v>45</v>
      </c>
      <c r="N158" s="22"/>
      <c r="O158" s="23"/>
      <c r="P158" s="24"/>
    </row>
    <row r="159" spans="2:16" s="12" customFormat="1" ht="15.75">
      <c r="B159" s="375"/>
      <c r="C159" s="376"/>
      <c r="D159" s="901"/>
      <c r="E159" s="901"/>
      <c r="F159" s="902"/>
      <c r="G159" s="902"/>
      <c r="H159" s="377"/>
      <c r="I159" s="903"/>
      <c r="J159" s="903"/>
      <c r="K159" s="903"/>
      <c r="L159" s="903"/>
      <c r="N159" s="378"/>
      <c r="O159" s="378"/>
      <c r="P159" s="378"/>
    </row>
    <row r="160" spans="1:16" s="12" customFormat="1" ht="20.25" customHeight="1">
      <c r="A160" s="382"/>
      <c r="B160" s="383"/>
      <c r="C160" s="904" t="s">
        <v>27</v>
      </c>
      <c r="D160" s="904"/>
      <c r="E160" s="904"/>
      <c r="F160" s="904"/>
      <c r="G160" s="904"/>
      <c r="H160" s="904"/>
      <c r="I160" s="904"/>
      <c r="J160" s="904"/>
      <c r="K160" s="904"/>
      <c r="L160" s="384"/>
      <c r="M160" s="384"/>
      <c r="N160" s="378"/>
      <c r="O160" s="378"/>
      <c r="P160" s="378"/>
    </row>
    <row r="161" spans="1:16" s="12" customFormat="1" ht="15" customHeight="1">
      <c r="A161" s="385"/>
      <c r="B161" s="375"/>
      <c r="C161" s="376"/>
      <c r="D161" s="901"/>
      <c r="E161" s="901"/>
      <c r="F161" s="902"/>
      <c r="G161" s="902"/>
      <c r="H161" s="377"/>
      <c r="I161" s="903"/>
      <c r="J161" s="903"/>
      <c r="K161" s="903"/>
      <c r="L161" s="903"/>
      <c r="M161" s="15"/>
      <c r="N161" s="15"/>
      <c r="O161" s="15"/>
      <c r="P161" s="15"/>
    </row>
    <row r="162" spans="1:16" s="12" customFormat="1" ht="17.25" customHeight="1">
      <c r="A162" s="385"/>
      <c r="B162" s="15"/>
      <c r="C162" s="386"/>
      <c r="D162" s="387"/>
      <c r="E162" s="387"/>
      <c r="F162" s="386"/>
      <c r="G162" s="386"/>
      <c r="H162" s="386"/>
      <c r="I162" s="15"/>
      <c r="J162" s="15"/>
      <c r="K162" s="15"/>
      <c r="L162" s="15"/>
      <c r="M162" s="15"/>
      <c r="N162" s="15"/>
      <c r="O162" s="15"/>
      <c r="P162" s="15"/>
    </row>
    <row r="163" spans="1:16" s="12" customFormat="1" ht="15.75">
      <c r="A163" s="16"/>
      <c r="B163" s="17"/>
      <c r="C163" s="18"/>
      <c r="D163" s="19"/>
      <c r="E163" s="19"/>
      <c r="F163" s="18"/>
      <c r="G163" s="18"/>
      <c r="H163" s="18"/>
      <c r="I163" s="17"/>
      <c r="J163" s="17"/>
      <c r="K163" s="17"/>
      <c r="L163" s="17"/>
      <c r="M163" s="17"/>
      <c r="N163" s="17"/>
      <c r="O163" s="17"/>
      <c r="P163" s="17"/>
    </row>
    <row r="168" spans="1:19" s="12" customFormat="1" ht="15.75">
      <c r="A168" s="185" t="s">
        <v>90</v>
      </c>
      <c r="B168" s="186" t="s">
        <v>384</v>
      </c>
      <c r="C168" s="144"/>
      <c r="D168" s="145">
        <v>1</v>
      </c>
      <c r="E168" s="174"/>
      <c r="F168" s="174"/>
      <c r="G168" s="177">
        <v>1</v>
      </c>
      <c r="H168" s="178">
        <v>30</v>
      </c>
      <c r="I168" s="179">
        <v>14</v>
      </c>
      <c r="J168" s="152">
        <v>8</v>
      </c>
      <c r="K168" s="152"/>
      <c r="L168" s="152">
        <v>6</v>
      </c>
      <c r="M168" s="180">
        <v>16</v>
      </c>
      <c r="N168" s="509">
        <v>1</v>
      </c>
      <c r="O168" s="148"/>
      <c r="P168" s="149"/>
      <c r="Q168" s="12" t="s">
        <v>402</v>
      </c>
      <c r="R168" s="12" t="s">
        <v>409</v>
      </c>
      <c r="S168" s="12" t="s">
        <v>411</v>
      </c>
    </row>
    <row r="169" spans="1:19" s="14" customFormat="1" ht="15.75">
      <c r="A169" s="99" t="s">
        <v>340</v>
      </c>
      <c r="B169" s="477" t="s">
        <v>383</v>
      </c>
      <c r="C169" s="100"/>
      <c r="D169" s="101">
        <v>1</v>
      </c>
      <c r="E169" s="101"/>
      <c r="F169" s="102"/>
      <c r="G169" s="103">
        <v>1</v>
      </c>
      <c r="H169" s="104">
        <v>30</v>
      </c>
      <c r="I169" s="105">
        <v>15</v>
      </c>
      <c r="J169" s="106">
        <v>15</v>
      </c>
      <c r="K169" s="106"/>
      <c r="L169" s="106"/>
      <c r="M169" s="107">
        <v>15</v>
      </c>
      <c r="N169" s="510">
        <v>1</v>
      </c>
      <c r="O169" s="108"/>
      <c r="P169" s="102"/>
      <c r="Q169" s="14" t="s">
        <v>403</v>
      </c>
      <c r="R169" s="14" t="s">
        <v>409</v>
      </c>
      <c r="S169" s="12" t="s">
        <v>411</v>
      </c>
    </row>
    <row r="170" spans="1:19" s="14" customFormat="1" ht="15.75">
      <c r="A170" s="99" t="s">
        <v>213</v>
      </c>
      <c r="B170" s="28" t="s">
        <v>382</v>
      </c>
      <c r="C170" s="100">
        <v>1</v>
      </c>
      <c r="D170" s="101"/>
      <c r="E170" s="101"/>
      <c r="F170" s="102"/>
      <c r="G170" s="103">
        <v>1.5</v>
      </c>
      <c r="H170" s="104">
        <v>45</v>
      </c>
      <c r="I170" s="105">
        <v>15</v>
      </c>
      <c r="J170" s="106">
        <v>15</v>
      </c>
      <c r="K170" s="101"/>
      <c r="L170" s="106"/>
      <c r="M170" s="107">
        <v>30</v>
      </c>
      <c r="N170" s="510">
        <v>1</v>
      </c>
      <c r="O170" s="108"/>
      <c r="P170" s="102"/>
      <c r="Q170" s="14" t="s">
        <v>404</v>
      </c>
      <c r="R170" s="14" t="s">
        <v>410</v>
      </c>
      <c r="S170" s="12" t="s">
        <v>411</v>
      </c>
    </row>
    <row r="171" spans="1:19" s="14" customFormat="1" ht="15.75">
      <c r="A171" s="185" t="s">
        <v>214</v>
      </c>
      <c r="B171" s="54" t="s">
        <v>381</v>
      </c>
      <c r="C171" s="153">
        <v>1</v>
      </c>
      <c r="D171" s="145"/>
      <c r="E171" s="145"/>
      <c r="F171" s="149"/>
      <c r="G171" s="150">
        <v>6</v>
      </c>
      <c r="H171" s="151">
        <v>180</v>
      </c>
      <c r="I171" s="154">
        <v>120</v>
      </c>
      <c r="J171" s="152">
        <v>60</v>
      </c>
      <c r="K171" s="152"/>
      <c r="L171" s="152">
        <v>60</v>
      </c>
      <c r="M171" s="155">
        <v>60</v>
      </c>
      <c r="N171" s="511">
        <v>8</v>
      </c>
      <c r="O171" s="148"/>
      <c r="P171" s="149"/>
      <c r="Q171" s="14" t="s">
        <v>405</v>
      </c>
      <c r="R171" s="14" t="s">
        <v>410</v>
      </c>
      <c r="S171" s="14" t="s">
        <v>412</v>
      </c>
    </row>
    <row r="172" spans="1:19" s="14" customFormat="1" ht="31.5">
      <c r="A172" s="185" t="s">
        <v>165</v>
      </c>
      <c r="B172" s="54" t="s">
        <v>380</v>
      </c>
      <c r="C172" s="153"/>
      <c r="D172" s="145">
        <v>1</v>
      </c>
      <c r="E172" s="145"/>
      <c r="F172" s="149"/>
      <c r="G172" s="150">
        <v>1.5</v>
      </c>
      <c r="H172" s="151">
        <v>45</v>
      </c>
      <c r="I172" s="154">
        <v>30</v>
      </c>
      <c r="J172" s="152">
        <v>15</v>
      </c>
      <c r="K172" s="152">
        <v>15</v>
      </c>
      <c r="L172" s="152"/>
      <c r="M172" s="155">
        <v>15</v>
      </c>
      <c r="N172" s="511">
        <v>2</v>
      </c>
      <c r="O172" s="148"/>
      <c r="P172" s="149"/>
      <c r="Q172" s="14" t="s">
        <v>403</v>
      </c>
      <c r="R172" s="14" t="s">
        <v>409</v>
      </c>
      <c r="S172" s="14" t="s">
        <v>412</v>
      </c>
    </row>
    <row r="173" spans="1:19" s="14" customFormat="1" ht="15.75">
      <c r="A173" s="99" t="s">
        <v>217</v>
      </c>
      <c r="B173" s="28" t="s">
        <v>379</v>
      </c>
      <c r="C173" s="100"/>
      <c r="D173" s="101"/>
      <c r="E173" s="101"/>
      <c r="F173" s="118"/>
      <c r="G173" s="220">
        <v>3</v>
      </c>
      <c r="H173" s="221">
        <v>90</v>
      </c>
      <c r="I173" s="182">
        <v>60</v>
      </c>
      <c r="J173" s="106">
        <v>30</v>
      </c>
      <c r="K173" s="106"/>
      <c r="L173" s="106">
        <v>30</v>
      </c>
      <c r="M173" s="164">
        <v>30</v>
      </c>
      <c r="N173" s="512">
        <v>4</v>
      </c>
      <c r="O173" s="101"/>
      <c r="P173" s="102"/>
      <c r="Q173" s="14" t="s">
        <v>406</v>
      </c>
      <c r="S173" s="14" t="s">
        <v>412</v>
      </c>
    </row>
    <row r="174" spans="1:19" s="14" customFormat="1" ht="15.75">
      <c r="A174" s="99" t="s">
        <v>177</v>
      </c>
      <c r="B174" s="28" t="s">
        <v>378</v>
      </c>
      <c r="C174" s="162">
        <v>1</v>
      </c>
      <c r="D174" s="101"/>
      <c r="E174" s="101"/>
      <c r="F174" s="118"/>
      <c r="G174" s="220">
        <v>2.5</v>
      </c>
      <c r="H174" s="221">
        <v>75</v>
      </c>
      <c r="I174" s="182">
        <v>44</v>
      </c>
      <c r="J174" s="106">
        <v>30</v>
      </c>
      <c r="K174" s="106">
        <v>6</v>
      </c>
      <c r="L174" s="106">
        <v>8</v>
      </c>
      <c r="M174" s="164">
        <v>31</v>
      </c>
      <c r="N174" s="512">
        <v>3</v>
      </c>
      <c r="O174" s="101"/>
      <c r="P174" s="102"/>
      <c r="Q174" s="14" t="s">
        <v>403</v>
      </c>
      <c r="R174" s="14" t="s">
        <v>410</v>
      </c>
      <c r="S174" s="14" t="s">
        <v>412</v>
      </c>
    </row>
    <row r="175" spans="1:19" s="14" customFormat="1" ht="15.75">
      <c r="A175" s="241" t="s">
        <v>221</v>
      </c>
      <c r="B175" s="28" t="s">
        <v>376</v>
      </c>
      <c r="C175" s="193"/>
      <c r="D175" s="194"/>
      <c r="E175" s="194"/>
      <c r="F175" s="195"/>
      <c r="G175" s="220">
        <v>2.5</v>
      </c>
      <c r="H175" s="221">
        <v>75</v>
      </c>
      <c r="I175" s="156">
        <v>45</v>
      </c>
      <c r="J175" s="157">
        <v>30</v>
      </c>
      <c r="K175" s="157">
        <v>15</v>
      </c>
      <c r="L175" s="157"/>
      <c r="M175" s="158">
        <v>30</v>
      </c>
      <c r="N175" s="513">
        <v>3</v>
      </c>
      <c r="O175" s="194"/>
      <c r="P175" s="161"/>
      <c r="Q175" s="14" t="s">
        <v>407</v>
      </c>
      <c r="S175" s="14" t="s">
        <v>412</v>
      </c>
    </row>
    <row r="176" spans="1:19" s="14" customFormat="1" ht="16.5" thickBot="1">
      <c r="A176" s="244" t="s">
        <v>224</v>
      </c>
      <c r="B176" s="28" t="s">
        <v>375</v>
      </c>
      <c r="C176" s="209"/>
      <c r="D176" s="201">
        <v>1</v>
      </c>
      <c r="E176" s="201"/>
      <c r="F176" s="218"/>
      <c r="G176" s="199">
        <v>1.5</v>
      </c>
      <c r="H176" s="200">
        <v>45</v>
      </c>
      <c r="I176" s="219">
        <v>30</v>
      </c>
      <c r="J176" s="139">
        <v>30</v>
      </c>
      <c r="K176" s="139"/>
      <c r="L176" s="139"/>
      <c r="M176" s="223">
        <v>15</v>
      </c>
      <c r="N176" s="514">
        <v>2</v>
      </c>
      <c r="O176" s="201"/>
      <c r="P176" s="172"/>
      <c r="Q176" s="14" t="s">
        <v>408</v>
      </c>
      <c r="R176" s="14" t="s">
        <v>409</v>
      </c>
      <c r="S176" s="14" t="s">
        <v>412</v>
      </c>
    </row>
    <row r="180" spans="1:19" s="14" customFormat="1" ht="15.75">
      <c r="A180" s="99" t="s">
        <v>162</v>
      </c>
      <c r="B180" s="28" t="s">
        <v>385</v>
      </c>
      <c r="C180" s="100"/>
      <c r="D180" s="101"/>
      <c r="E180" s="101"/>
      <c r="F180" s="102"/>
      <c r="G180" s="103">
        <v>2</v>
      </c>
      <c r="H180" s="104">
        <v>60</v>
      </c>
      <c r="I180" s="105">
        <v>36</v>
      </c>
      <c r="J180" s="106">
        <v>27</v>
      </c>
      <c r="K180" s="106">
        <v>9</v>
      </c>
      <c r="L180" s="106"/>
      <c r="M180" s="107">
        <v>24</v>
      </c>
      <c r="N180" s="63"/>
      <c r="O180" s="515">
        <v>4</v>
      </c>
      <c r="P180" s="102"/>
      <c r="Q180" s="14" t="s">
        <v>414</v>
      </c>
      <c r="S180" s="14" t="s">
        <v>412</v>
      </c>
    </row>
    <row r="181" spans="1:19" s="14" customFormat="1" ht="15.75">
      <c r="A181" s="99" t="s">
        <v>154</v>
      </c>
      <c r="B181" s="28" t="s">
        <v>387</v>
      </c>
      <c r="C181" s="100"/>
      <c r="D181" s="101"/>
      <c r="E181" s="101"/>
      <c r="F181" s="102"/>
      <c r="G181" s="103">
        <v>1.5</v>
      </c>
      <c r="H181" s="104">
        <v>45</v>
      </c>
      <c r="I181" s="105">
        <v>27</v>
      </c>
      <c r="J181" s="106">
        <v>18</v>
      </c>
      <c r="K181" s="106"/>
      <c r="L181" s="106">
        <v>9</v>
      </c>
      <c r="M181" s="107">
        <v>18</v>
      </c>
      <c r="N181" s="63"/>
      <c r="O181" s="515">
        <v>3</v>
      </c>
      <c r="P181" s="102"/>
      <c r="Q181" s="14" t="s">
        <v>406</v>
      </c>
      <c r="S181" s="14" t="s">
        <v>412</v>
      </c>
    </row>
    <row r="182" spans="1:19" s="14" customFormat="1" ht="15.75">
      <c r="A182" s="242" t="s">
        <v>175</v>
      </c>
      <c r="B182" s="28" t="s">
        <v>388</v>
      </c>
      <c r="C182" s="225"/>
      <c r="D182" s="224"/>
      <c r="E182" s="203"/>
      <c r="F182" s="217"/>
      <c r="G182" s="56">
        <v>1.5</v>
      </c>
      <c r="H182" s="228">
        <v>45</v>
      </c>
      <c r="I182" s="229">
        <v>27</v>
      </c>
      <c r="J182" s="230">
        <v>18</v>
      </c>
      <c r="K182" s="230">
        <v>9</v>
      </c>
      <c r="L182" s="230"/>
      <c r="M182" s="231">
        <v>18</v>
      </c>
      <c r="N182" s="202"/>
      <c r="O182" s="516">
        <v>3</v>
      </c>
      <c r="P182" s="204"/>
      <c r="Q182" s="14" t="s">
        <v>403</v>
      </c>
      <c r="S182" s="14" t="s">
        <v>412</v>
      </c>
    </row>
    <row r="183" spans="1:19" s="14" customFormat="1" ht="15.75">
      <c r="A183" s="99" t="s">
        <v>218</v>
      </c>
      <c r="B183" s="28" t="s">
        <v>379</v>
      </c>
      <c r="C183" s="162" t="s">
        <v>170</v>
      </c>
      <c r="D183" s="101"/>
      <c r="E183" s="101"/>
      <c r="F183" s="118"/>
      <c r="G183" s="220">
        <v>1.5</v>
      </c>
      <c r="H183" s="221">
        <v>45</v>
      </c>
      <c r="I183" s="182">
        <v>27</v>
      </c>
      <c r="J183" s="106">
        <v>18</v>
      </c>
      <c r="K183" s="106"/>
      <c r="L183" s="106">
        <v>9</v>
      </c>
      <c r="M183" s="164">
        <v>18</v>
      </c>
      <c r="N183" s="109"/>
      <c r="O183" s="517">
        <v>3</v>
      </c>
      <c r="P183" s="102"/>
      <c r="Q183" s="14" t="s">
        <v>406</v>
      </c>
      <c r="R183" s="14" t="s">
        <v>410</v>
      </c>
      <c r="S183" s="14" t="s">
        <v>412</v>
      </c>
    </row>
    <row r="184" spans="1:19" s="14" customFormat="1" ht="15.75">
      <c r="A184" s="99" t="s">
        <v>172</v>
      </c>
      <c r="B184" s="28" t="s">
        <v>173</v>
      </c>
      <c r="C184" s="162" t="s">
        <v>170</v>
      </c>
      <c r="D184" s="101"/>
      <c r="E184" s="101"/>
      <c r="F184" s="118"/>
      <c r="G184" s="220">
        <v>5</v>
      </c>
      <c r="H184" s="221">
        <v>150</v>
      </c>
      <c r="I184" s="182">
        <v>63</v>
      </c>
      <c r="J184" s="106">
        <v>45</v>
      </c>
      <c r="K184" s="106">
        <v>9</v>
      </c>
      <c r="L184" s="106">
        <v>9</v>
      </c>
      <c r="M184" s="164">
        <v>87</v>
      </c>
      <c r="N184" s="109"/>
      <c r="O184" s="517">
        <v>7</v>
      </c>
      <c r="P184" s="102"/>
      <c r="Q184" s="14" t="s">
        <v>406</v>
      </c>
      <c r="R184" s="14" t="s">
        <v>410</v>
      </c>
      <c r="S184" s="14" t="s">
        <v>412</v>
      </c>
    </row>
    <row r="185" spans="1:19" s="14" customFormat="1" ht="16.5" thickBot="1">
      <c r="A185" s="241" t="s">
        <v>222</v>
      </c>
      <c r="B185" s="28" t="s">
        <v>376</v>
      </c>
      <c r="C185" s="193" t="s">
        <v>170</v>
      </c>
      <c r="D185" s="194"/>
      <c r="E185" s="194"/>
      <c r="F185" s="195"/>
      <c r="G185" s="220">
        <v>2</v>
      </c>
      <c r="H185" s="221">
        <v>60</v>
      </c>
      <c r="I185" s="156">
        <v>36</v>
      </c>
      <c r="J185" s="157">
        <v>18</v>
      </c>
      <c r="K185" s="157">
        <v>9</v>
      </c>
      <c r="L185" s="157">
        <v>9</v>
      </c>
      <c r="M185" s="158">
        <v>24</v>
      </c>
      <c r="N185" s="171"/>
      <c r="O185" s="518">
        <v>4</v>
      </c>
      <c r="P185" s="161"/>
      <c r="Q185" s="14" t="s">
        <v>407</v>
      </c>
      <c r="R185" s="14" t="s">
        <v>410</v>
      </c>
      <c r="S185" s="14" t="s">
        <v>412</v>
      </c>
    </row>
    <row r="186" spans="1:16" ht="31.5">
      <c r="A186" s="59" t="s">
        <v>260</v>
      </c>
      <c r="B186" s="439" t="s">
        <v>263</v>
      </c>
      <c r="C186" s="130"/>
      <c r="D186" s="128" t="s">
        <v>171</v>
      </c>
      <c r="E186" s="128"/>
      <c r="F186" s="131"/>
      <c r="G186" s="318">
        <v>5.5</v>
      </c>
      <c r="H186" s="403">
        <v>165</v>
      </c>
      <c r="I186" s="298">
        <v>63</v>
      </c>
      <c r="J186" s="299">
        <v>27</v>
      </c>
      <c r="K186" s="299"/>
      <c r="L186" s="299">
        <v>36</v>
      </c>
      <c r="M186" s="300">
        <v>102</v>
      </c>
      <c r="N186" s="133"/>
      <c r="O186" s="519">
        <v>3</v>
      </c>
      <c r="P186" s="129">
        <v>4</v>
      </c>
    </row>
    <row r="187" spans="1:19" ht="15.75">
      <c r="A187" s="53" t="s">
        <v>335</v>
      </c>
      <c r="B187" s="437" t="s">
        <v>264</v>
      </c>
      <c r="C187" s="41"/>
      <c r="D187" s="23"/>
      <c r="E187" s="23"/>
      <c r="F187" s="306"/>
      <c r="G187" s="42">
        <v>2.5</v>
      </c>
      <c r="H187" s="40">
        <v>75</v>
      </c>
      <c r="I187" s="41">
        <v>27</v>
      </c>
      <c r="J187" s="23">
        <v>9</v>
      </c>
      <c r="K187" s="23"/>
      <c r="L187" s="23">
        <v>18</v>
      </c>
      <c r="M187" s="306">
        <v>48</v>
      </c>
      <c r="N187" s="22"/>
      <c r="O187" s="520">
        <v>3</v>
      </c>
      <c r="P187" s="24"/>
      <c r="Q187" s="15" t="s">
        <v>403</v>
      </c>
      <c r="S187" s="15" t="s">
        <v>416</v>
      </c>
    </row>
    <row r="188" spans="1:19" ht="15.75">
      <c r="A188" s="53" t="s">
        <v>337</v>
      </c>
      <c r="B188" s="437" t="s">
        <v>265</v>
      </c>
      <c r="C188" s="41"/>
      <c r="D188" s="23"/>
      <c r="E188" s="23"/>
      <c r="F188" s="306"/>
      <c r="G188" s="42">
        <v>2.5</v>
      </c>
      <c r="H188" s="40">
        <v>75</v>
      </c>
      <c r="I188" s="41">
        <v>27</v>
      </c>
      <c r="J188" s="23">
        <v>9</v>
      </c>
      <c r="K188" s="23"/>
      <c r="L188" s="23">
        <v>18</v>
      </c>
      <c r="M188" s="306">
        <v>48</v>
      </c>
      <c r="N188" s="22"/>
      <c r="O188" s="520">
        <v>3</v>
      </c>
      <c r="P188" s="24"/>
      <c r="Q188" s="15" t="s">
        <v>403</v>
      </c>
      <c r="S188" s="15" t="s">
        <v>416</v>
      </c>
    </row>
    <row r="189" spans="1:16" ht="31.5">
      <c r="A189" s="53" t="s">
        <v>268</v>
      </c>
      <c r="B189" s="434" t="s">
        <v>266</v>
      </c>
      <c r="C189" s="41"/>
      <c r="D189" s="23" t="s">
        <v>170</v>
      </c>
      <c r="E189" s="23"/>
      <c r="F189" s="306"/>
      <c r="G189" s="307">
        <v>3</v>
      </c>
      <c r="H189" s="303">
        <v>90</v>
      </c>
      <c r="I189" s="304">
        <v>30</v>
      </c>
      <c r="J189" s="39">
        <v>20</v>
      </c>
      <c r="K189" s="39"/>
      <c r="L189" s="39">
        <v>10</v>
      </c>
      <c r="M189" s="305">
        <v>60</v>
      </c>
      <c r="N189" s="22"/>
      <c r="O189" s="520">
        <v>3</v>
      </c>
      <c r="P189" s="24"/>
    </row>
    <row r="190" spans="1:19" ht="15.75">
      <c r="A190" s="53" t="s">
        <v>269</v>
      </c>
      <c r="B190" s="437" t="s">
        <v>190</v>
      </c>
      <c r="C190" s="41"/>
      <c r="D190" s="23" t="s">
        <v>170</v>
      </c>
      <c r="E190" s="23"/>
      <c r="F190" s="306"/>
      <c r="G190" s="42">
        <v>3</v>
      </c>
      <c r="H190" s="40">
        <v>90</v>
      </c>
      <c r="I190" s="41">
        <v>30</v>
      </c>
      <c r="J190" s="23">
        <v>20</v>
      </c>
      <c r="K190" s="23"/>
      <c r="L190" s="23">
        <v>10</v>
      </c>
      <c r="M190" s="306">
        <v>60</v>
      </c>
      <c r="N190" s="22"/>
      <c r="O190" s="520">
        <v>3</v>
      </c>
      <c r="P190" s="24"/>
      <c r="Q190" s="15" t="s">
        <v>415</v>
      </c>
      <c r="R190" s="15" t="s">
        <v>409</v>
      </c>
      <c r="S190" s="15" t="s">
        <v>416</v>
      </c>
    </row>
    <row r="191" spans="1:19" ht="15.75">
      <c r="A191" s="454" t="s">
        <v>270</v>
      </c>
      <c r="B191" s="438" t="s">
        <v>267</v>
      </c>
      <c r="C191" s="441"/>
      <c r="D191" s="442" t="s">
        <v>170</v>
      </c>
      <c r="E191" s="442"/>
      <c r="F191" s="443"/>
      <c r="G191" s="440">
        <v>3</v>
      </c>
      <c r="H191" s="451">
        <v>90</v>
      </c>
      <c r="I191" s="441">
        <v>30</v>
      </c>
      <c r="J191" s="442">
        <v>20</v>
      </c>
      <c r="K191" s="442"/>
      <c r="L191" s="442">
        <v>10</v>
      </c>
      <c r="M191" s="443">
        <v>60</v>
      </c>
      <c r="N191" s="449"/>
      <c r="O191" s="521">
        <v>3</v>
      </c>
      <c r="P191" s="450"/>
      <c r="Q191" s="15" t="s">
        <v>408</v>
      </c>
      <c r="R191" s="15" t="s">
        <v>409</v>
      </c>
      <c r="S191" s="15" t="s">
        <v>416</v>
      </c>
    </row>
    <row r="192" spans="1:16" ht="31.5">
      <c r="A192" s="504" t="s">
        <v>280</v>
      </c>
      <c r="B192" s="447" t="s">
        <v>279</v>
      </c>
      <c r="C192" s="41"/>
      <c r="D192" s="23" t="s">
        <v>350</v>
      </c>
      <c r="E192" s="23"/>
      <c r="F192" s="306"/>
      <c r="G192" s="307">
        <v>9</v>
      </c>
      <c r="H192" s="303">
        <v>270</v>
      </c>
      <c r="I192" s="304">
        <v>102</v>
      </c>
      <c r="J192" s="39">
        <v>51</v>
      </c>
      <c r="K192" s="39">
        <v>51</v>
      </c>
      <c r="L192" s="39"/>
      <c r="M192" s="305">
        <v>168</v>
      </c>
      <c r="N192" s="22"/>
      <c r="O192" s="520">
        <v>2</v>
      </c>
      <c r="P192" s="24">
        <v>6</v>
      </c>
    </row>
    <row r="193" spans="1:16" ht="31.5">
      <c r="A193" s="507"/>
      <c r="B193" s="434" t="s">
        <v>348</v>
      </c>
      <c r="C193" s="144"/>
      <c r="D193" s="145" t="s">
        <v>171</v>
      </c>
      <c r="E193" s="145"/>
      <c r="F193" s="174"/>
      <c r="G193" s="175">
        <v>6.5</v>
      </c>
      <c r="H193" s="176">
        <v>195</v>
      </c>
      <c r="I193" s="144">
        <v>72</v>
      </c>
      <c r="J193" s="145">
        <v>36</v>
      </c>
      <c r="K193" s="145">
        <v>36</v>
      </c>
      <c r="L193" s="145"/>
      <c r="M193" s="174">
        <v>123</v>
      </c>
      <c r="N193" s="153"/>
      <c r="O193" s="522">
        <v>2</v>
      </c>
      <c r="P193" s="149">
        <v>6</v>
      </c>
    </row>
    <row r="194" spans="1:19" ht="15.75">
      <c r="A194" s="501" t="s">
        <v>277</v>
      </c>
      <c r="B194" s="438" t="s">
        <v>275</v>
      </c>
      <c r="C194" s="41"/>
      <c r="D194" s="23"/>
      <c r="E194" s="23"/>
      <c r="F194" s="306"/>
      <c r="G194" s="42">
        <v>1.5</v>
      </c>
      <c r="H194" s="40">
        <v>45</v>
      </c>
      <c r="I194" s="41">
        <v>18</v>
      </c>
      <c r="J194" s="23">
        <v>9</v>
      </c>
      <c r="K194" s="23">
        <v>9</v>
      </c>
      <c r="L194" s="23"/>
      <c r="M194" s="306">
        <v>27</v>
      </c>
      <c r="N194" s="22"/>
      <c r="O194" s="520">
        <v>2</v>
      </c>
      <c r="P194" s="24"/>
      <c r="Q194" s="15" t="s">
        <v>403</v>
      </c>
      <c r="S194" s="15" t="s">
        <v>416</v>
      </c>
    </row>
    <row r="195" spans="1:19" ht="15.75">
      <c r="A195" s="501" t="s">
        <v>273</v>
      </c>
      <c r="B195" s="438" t="s">
        <v>271</v>
      </c>
      <c r="C195" s="41"/>
      <c r="D195" s="23"/>
      <c r="E195" s="23"/>
      <c r="F195" s="306"/>
      <c r="G195" s="42">
        <v>1.5</v>
      </c>
      <c r="H195" s="40">
        <v>45</v>
      </c>
      <c r="I195" s="41">
        <v>18</v>
      </c>
      <c r="J195" s="23">
        <v>9</v>
      </c>
      <c r="K195" s="23">
        <v>9</v>
      </c>
      <c r="L195" s="23"/>
      <c r="M195" s="306">
        <v>27</v>
      </c>
      <c r="N195" s="22"/>
      <c r="O195" s="520">
        <v>2</v>
      </c>
      <c r="P195" s="24"/>
      <c r="Q195" s="15" t="s">
        <v>403</v>
      </c>
      <c r="S195" s="15" t="s">
        <v>416</v>
      </c>
    </row>
    <row r="199" spans="1:19" s="14" customFormat="1" ht="15.75">
      <c r="A199" s="99" t="s">
        <v>225</v>
      </c>
      <c r="B199" s="535" t="s">
        <v>215</v>
      </c>
      <c r="C199" s="162" t="s">
        <v>171</v>
      </c>
      <c r="D199" s="101"/>
      <c r="E199" s="101"/>
      <c r="F199" s="102"/>
      <c r="G199" s="103">
        <v>3</v>
      </c>
      <c r="H199" s="104">
        <v>90</v>
      </c>
      <c r="I199" s="105">
        <v>54</v>
      </c>
      <c r="J199" s="106">
        <v>36</v>
      </c>
      <c r="K199" s="106">
        <v>9</v>
      </c>
      <c r="L199" s="106">
        <v>9</v>
      </c>
      <c r="M199" s="107">
        <v>36</v>
      </c>
      <c r="N199" s="63"/>
      <c r="O199" s="108"/>
      <c r="P199" s="523">
        <v>6</v>
      </c>
      <c r="Q199" s="14" t="s">
        <v>406</v>
      </c>
      <c r="R199" s="14" t="s">
        <v>419</v>
      </c>
      <c r="S199" s="14" t="s">
        <v>412</v>
      </c>
    </row>
    <row r="200" spans="1:19" s="14" customFormat="1" ht="15.75">
      <c r="A200" s="99" t="s">
        <v>163</v>
      </c>
      <c r="B200" s="28" t="s">
        <v>385</v>
      </c>
      <c r="C200" s="100"/>
      <c r="D200" s="101" t="s">
        <v>171</v>
      </c>
      <c r="E200" s="101"/>
      <c r="F200" s="102"/>
      <c r="G200" s="103">
        <v>1.5</v>
      </c>
      <c r="H200" s="104">
        <v>45</v>
      </c>
      <c r="I200" s="105">
        <v>27</v>
      </c>
      <c r="J200" s="106">
        <v>18</v>
      </c>
      <c r="K200" s="106">
        <v>9</v>
      </c>
      <c r="L200" s="106"/>
      <c r="M200" s="107">
        <v>18</v>
      </c>
      <c r="N200" s="63"/>
      <c r="O200" s="108"/>
      <c r="P200" s="523">
        <v>3</v>
      </c>
      <c r="Q200" s="14" t="s">
        <v>414</v>
      </c>
      <c r="R200" s="14" t="s">
        <v>409</v>
      </c>
      <c r="S200" s="14" t="s">
        <v>412</v>
      </c>
    </row>
    <row r="201" spans="1:19" s="14" customFormat="1" ht="15.75">
      <c r="A201" s="99" t="s">
        <v>358</v>
      </c>
      <c r="B201" s="28" t="s">
        <v>386</v>
      </c>
      <c r="C201" s="100"/>
      <c r="D201" s="101" t="s">
        <v>171</v>
      </c>
      <c r="E201" s="101"/>
      <c r="F201" s="102"/>
      <c r="G201" s="103">
        <v>1.5</v>
      </c>
      <c r="H201" s="104">
        <v>45</v>
      </c>
      <c r="I201" s="105">
        <v>27</v>
      </c>
      <c r="J201" s="106">
        <v>18</v>
      </c>
      <c r="K201" s="106">
        <v>9</v>
      </c>
      <c r="L201" s="106"/>
      <c r="M201" s="107">
        <v>18</v>
      </c>
      <c r="N201" s="63"/>
      <c r="O201" s="108"/>
      <c r="P201" s="523">
        <v>3</v>
      </c>
      <c r="Q201" s="14" t="s">
        <v>403</v>
      </c>
      <c r="R201" s="14" t="s">
        <v>409</v>
      </c>
      <c r="S201" s="14" t="s">
        <v>412</v>
      </c>
    </row>
    <row r="202" spans="1:19" s="14" customFormat="1" ht="15.75">
      <c r="A202" s="241" t="s">
        <v>164</v>
      </c>
      <c r="B202" s="28" t="s">
        <v>387</v>
      </c>
      <c r="C202" s="205" t="s">
        <v>171</v>
      </c>
      <c r="D202" s="194"/>
      <c r="E202" s="194"/>
      <c r="F202" s="161"/>
      <c r="G202" s="206">
        <v>1.5</v>
      </c>
      <c r="H202" s="104">
        <v>45</v>
      </c>
      <c r="I202" s="207">
        <v>27</v>
      </c>
      <c r="J202" s="157">
        <v>18</v>
      </c>
      <c r="K202" s="157"/>
      <c r="L202" s="157">
        <v>9</v>
      </c>
      <c r="M202" s="107">
        <v>18</v>
      </c>
      <c r="N202" s="159"/>
      <c r="O202" s="160"/>
      <c r="P202" s="524">
        <v>3</v>
      </c>
      <c r="Q202" s="14" t="s">
        <v>406</v>
      </c>
      <c r="R202" s="14" t="s">
        <v>419</v>
      </c>
      <c r="S202" s="14" t="s">
        <v>412</v>
      </c>
    </row>
    <row r="203" spans="1:19" s="14" customFormat="1" ht="15.75">
      <c r="A203" s="242" t="s">
        <v>359</v>
      </c>
      <c r="B203" s="28" t="s">
        <v>388</v>
      </c>
      <c r="C203" s="225" t="s">
        <v>171</v>
      </c>
      <c r="D203" s="224"/>
      <c r="E203" s="203"/>
      <c r="F203" s="217"/>
      <c r="G203" s="56">
        <v>1</v>
      </c>
      <c r="H203" s="228">
        <v>30</v>
      </c>
      <c r="I203" s="229">
        <v>18</v>
      </c>
      <c r="J203" s="230">
        <v>9</v>
      </c>
      <c r="K203" s="230">
        <v>9</v>
      </c>
      <c r="L203" s="230"/>
      <c r="M203" s="231">
        <v>12</v>
      </c>
      <c r="N203" s="202"/>
      <c r="O203" s="203"/>
      <c r="P203" s="525">
        <v>2</v>
      </c>
      <c r="Q203" s="14" t="s">
        <v>403</v>
      </c>
      <c r="R203" s="14" t="s">
        <v>419</v>
      </c>
      <c r="S203" s="14" t="s">
        <v>412</v>
      </c>
    </row>
    <row r="204" spans="1:19" s="14" customFormat="1" ht="16.5" thickBot="1">
      <c r="A204" s="340" t="s">
        <v>339</v>
      </c>
      <c r="B204" s="28" t="s">
        <v>377</v>
      </c>
      <c r="C204" s="162" t="s">
        <v>171</v>
      </c>
      <c r="D204" s="101"/>
      <c r="E204" s="101"/>
      <c r="F204" s="118"/>
      <c r="G204" s="220">
        <v>2.5</v>
      </c>
      <c r="H204" s="221">
        <v>75</v>
      </c>
      <c r="I204" s="182">
        <v>45</v>
      </c>
      <c r="J204" s="106">
        <v>27</v>
      </c>
      <c r="K204" s="106">
        <v>18</v>
      </c>
      <c r="L204" s="106"/>
      <c r="M204" s="164">
        <v>30</v>
      </c>
      <c r="N204" s="109"/>
      <c r="O204" s="101"/>
      <c r="P204" s="523">
        <v>5</v>
      </c>
      <c r="Q204" s="14" t="s">
        <v>418</v>
      </c>
      <c r="R204" s="14" t="s">
        <v>419</v>
      </c>
      <c r="S204" s="14" t="s">
        <v>412</v>
      </c>
    </row>
    <row r="205" spans="1:16" ht="31.5">
      <c r="A205" s="59" t="s">
        <v>260</v>
      </c>
      <c r="B205" s="439" t="s">
        <v>263</v>
      </c>
      <c r="C205" s="130"/>
      <c r="D205" s="128" t="s">
        <v>171</v>
      </c>
      <c r="E205" s="128"/>
      <c r="F205" s="131"/>
      <c r="G205" s="318">
        <v>5.5</v>
      </c>
      <c r="H205" s="403">
        <v>165</v>
      </c>
      <c r="I205" s="298">
        <v>63</v>
      </c>
      <c r="J205" s="299">
        <v>27</v>
      </c>
      <c r="K205" s="299"/>
      <c r="L205" s="299">
        <v>36</v>
      </c>
      <c r="M205" s="300">
        <v>102</v>
      </c>
      <c r="N205" s="133"/>
      <c r="O205" s="519">
        <v>3</v>
      </c>
      <c r="P205" s="526">
        <v>4</v>
      </c>
    </row>
    <row r="206" spans="1:19" ht="15.75">
      <c r="A206" s="53" t="s">
        <v>336</v>
      </c>
      <c r="B206" s="437" t="s">
        <v>264</v>
      </c>
      <c r="C206" s="41"/>
      <c r="D206" s="23" t="s">
        <v>171</v>
      </c>
      <c r="E206" s="23"/>
      <c r="F206" s="306"/>
      <c r="G206" s="42">
        <v>3</v>
      </c>
      <c r="H206" s="40">
        <v>90</v>
      </c>
      <c r="I206" s="41">
        <v>36</v>
      </c>
      <c r="J206" s="23">
        <v>18</v>
      </c>
      <c r="K206" s="23"/>
      <c r="L206" s="23">
        <v>18</v>
      </c>
      <c r="M206" s="306">
        <v>54</v>
      </c>
      <c r="N206" s="22"/>
      <c r="O206" s="23"/>
      <c r="P206" s="527">
        <v>4</v>
      </c>
      <c r="Q206" s="15" t="s">
        <v>403</v>
      </c>
      <c r="R206" s="15" t="s">
        <v>409</v>
      </c>
      <c r="S206" s="15" t="s">
        <v>416</v>
      </c>
    </row>
    <row r="207" spans="1:19" ht="15.75">
      <c r="A207" s="53" t="s">
        <v>338</v>
      </c>
      <c r="B207" s="437" t="s">
        <v>265</v>
      </c>
      <c r="C207" s="41"/>
      <c r="D207" s="23" t="s">
        <v>171</v>
      </c>
      <c r="E207" s="23"/>
      <c r="F207" s="306"/>
      <c r="G207" s="42">
        <v>3</v>
      </c>
      <c r="H207" s="40">
        <v>90</v>
      </c>
      <c r="I207" s="41">
        <v>36</v>
      </c>
      <c r="J207" s="23">
        <v>18</v>
      </c>
      <c r="K207" s="23"/>
      <c r="L207" s="23">
        <v>18</v>
      </c>
      <c r="M207" s="306">
        <v>54</v>
      </c>
      <c r="N207" s="22"/>
      <c r="O207" s="23"/>
      <c r="P207" s="527">
        <v>4</v>
      </c>
      <c r="Q207" s="15" t="s">
        <v>403</v>
      </c>
      <c r="R207" s="15" t="s">
        <v>409</v>
      </c>
      <c r="S207" s="15" t="s">
        <v>416</v>
      </c>
    </row>
    <row r="208" spans="1:16" ht="31.5">
      <c r="A208" s="504" t="s">
        <v>280</v>
      </c>
      <c r="B208" s="447" t="s">
        <v>279</v>
      </c>
      <c r="C208" s="41"/>
      <c r="D208" s="23" t="s">
        <v>350</v>
      </c>
      <c r="E208" s="23"/>
      <c r="F208" s="306"/>
      <c r="G208" s="307">
        <v>9</v>
      </c>
      <c r="H208" s="303">
        <v>270</v>
      </c>
      <c r="I208" s="304">
        <v>102</v>
      </c>
      <c r="J208" s="39">
        <v>51</v>
      </c>
      <c r="K208" s="39">
        <v>51</v>
      </c>
      <c r="L208" s="39"/>
      <c r="M208" s="305">
        <v>168</v>
      </c>
      <c r="N208" s="22"/>
      <c r="O208" s="520">
        <v>2</v>
      </c>
      <c r="P208" s="527">
        <v>6</v>
      </c>
    </row>
    <row r="209" spans="1:16" ht="31.5">
      <c r="A209" s="507"/>
      <c r="B209" s="434" t="s">
        <v>348</v>
      </c>
      <c r="C209" s="144"/>
      <c r="D209" s="145" t="s">
        <v>171</v>
      </c>
      <c r="E209" s="145"/>
      <c r="F209" s="174"/>
      <c r="G209" s="175">
        <v>6.5</v>
      </c>
      <c r="H209" s="176">
        <v>195</v>
      </c>
      <c r="I209" s="144">
        <v>72</v>
      </c>
      <c r="J209" s="145">
        <v>36</v>
      </c>
      <c r="K209" s="145">
        <v>36</v>
      </c>
      <c r="L209" s="145"/>
      <c r="M209" s="174">
        <v>123</v>
      </c>
      <c r="N209" s="153"/>
      <c r="O209" s="522">
        <v>2</v>
      </c>
      <c r="P209" s="528">
        <v>6</v>
      </c>
    </row>
    <row r="210" spans="1:19" ht="15.75">
      <c r="A210" s="501" t="s">
        <v>276</v>
      </c>
      <c r="B210" s="438" t="s">
        <v>275</v>
      </c>
      <c r="C210" s="41"/>
      <c r="D210" s="23" t="s">
        <v>171</v>
      </c>
      <c r="E210" s="23"/>
      <c r="F210" s="306"/>
      <c r="G210" s="42">
        <v>5</v>
      </c>
      <c r="H210" s="40">
        <v>150</v>
      </c>
      <c r="I210" s="41">
        <v>54</v>
      </c>
      <c r="J210" s="23">
        <v>27</v>
      </c>
      <c r="K210" s="23">
        <v>27</v>
      </c>
      <c r="L210" s="23"/>
      <c r="M210" s="306">
        <v>96</v>
      </c>
      <c r="N210" s="22"/>
      <c r="O210" s="23"/>
      <c r="P210" s="527">
        <v>6</v>
      </c>
      <c r="Q210" s="15" t="s">
        <v>403</v>
      </c>
      <c r="R210" s="15" t="s">
        <v>409</v>
      </c>
      <c r="S210" s="15" t="s">
        <v>416</v>
      </c>
    </row>
    <row r="211" spans="1:19" ht="15.75">
      <c r="A211" s="551" t="s">
        <v>272</v>
      </c>
      <c r="B211" s="545" t="s">
        <v>271</v>
      </c>
      <c r="C211" s="41"/>
      <c r="D211" s="23" t="s">
        <v>171</v>
      </c>
      <c r="E211" s="23"/>
      <c r="F211" s="306"/>
      <c r="G211" s="42">
        <v>5</v>
      </c>
      <c r="H211" s="40">
        <v>150</v>
      </c>
      <c r="I211" s="41">
        <v>54</v>
      </c>
      <c r="J211" s="23">
        <v>27</v>
      </c>
      <c r="K211" s="23">
        <v>27</v>
      </c>
      <c r="L211" s="23"/>
      <c r="M211" s="306">
        <v>96</v>
      </c>
      <c r="N211" s="22"/>
      <c r="O211" s="23"/>
      <c r="P211" s="527">
        <v>6</v>
      </c>
      <c r="Q211" s="15" t="s">
        <v>403</v>
      </c>
      <c r="R211" s="15" t="s">
        <v>409</v>
      </c>
      <c r="S211" s="15" t="s">
        <v>416</v>
      </c>
    </row>
  </sheetData>
  <sheetProtection/>
  <mergeCells count="48">
    <mergeCell ref="N4:P4"/>
    <mergeCell ref="N6:P6"/>
    <mergeCell ref="N2:P3"/>
    <mergeCell ref="C3:C7"/>
    <mergeCell ref="I4:I7"/>
    <mergeCell ref="J4:J7"/>
    <mergeCell ref="K4:K7"/>
    <mergeCell ref="L4:L7"/>
    <mergeCell ref="A1:P1"/>
    <mergeCell ref="A2:A7"/>
    <mergeCell ref="B2:B7"/>
    <mergeCell ref="C2:F2"/>
    <mergeCell ref="G2:G7"/>
    <mergeCell ref="H2:M2"/>
    <mergeCell ref="A28:F28"/>
    <mergeCell ref="H3:H7"/>
    <mergeCell ref="I3:L3"/>
    <mergeCell ref="M3:M7"/>
    <mergeCell ref="E4:E7"/>
    <mergeCell ref="F4:F7"/>
    <mergeCell ref="D3:D7"/>
    <mergeCell ref="E3:F3"/>
    <mergeCell ref="A9:P9"/>
    <mergeCell ref="A10:P10"/>
    <mergeCell ref="A29:F29"/>
    <mergeCell ref="A30:F30"/>
    <mergeCell ref="A31:P31"/>
    <mergeCell ref="A94:F94"/>
    <mergeCell ref="A95:F95"/>
    <mergeCell ref="A96:F96"/>
    <mergeCell ref="A97:P97"/>
    <mergeCell ref="A101:F101"/>
    <mergeCell ref="A102:F102"/>
    <mergeCell ref="A103:F103"/>
    <mergeCell ref="A104:P104"/>
    <mergeCell ref="A106:F106"/>
    <mergeCell ref="A107:F107"/>
    <mergeCell ref="A108:F108"/>
    <mergeCell ref="A109:F109"/>
    <mergeCell ref="A110:P110"/>
    <mergeCell ref="A111:P111"/>
    <mergeCell ref="A136:F136"/>
    <mergeCell ref="A137:P137"/>
    <mergeCell ref="D159:G159"/>
    <mergeCell ref="I159:L159"/>
    <mergeCell ref="C160:K160"/>
    <mergeCell ref="D161:G161"/>
    <mergeCell ref="I161:L16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1"/>
  <rowBreaks count="4" manualBreakCount="4">
    <brk id="32" max="15" man="1"/>
    <brk id="68" max="15" man="1"/>
    <brk id="109" max="15" man="1"/>
    <brk id="14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248"/>
  <sheetViews>
    <sheetView view="pageBreakPreview" zoomScaleSheetLayoutView="100" zoomScalePageLayoutView="0" workbookViewId="0" topLeftCell="A229">
      <selection activeCell="J241" sqref="J241:L242"/>
    </sheetView>
  </sheetViews>
  <sheetFormatPr defaultColWidth="9.140625" defaultRowHeight="15"/>
  <cols>
    <col min="1" max="1" width="11.421875" style="16" customWidth="1"/>
    <col min="2" max="2" width="60.00390625" style="17" customWidth="1"/>
    <col min="3" max="3" width="12.8515625" style="18" customWidth="1"/>
    <col min="4" max="4" width="10.00390625" style="19" customWidth="1"/>
    <col min="5" max="5" width="7.140625" style="19" customWidth="1"/>
    <col min="6" max="7" width="7.140625" style="18" customWidth="1"/>
    <col min="8" max="8" width="10.00390625" style="18" customWidth="1"/>
    <col min="9" max="9" width="8.57421875" style="17" customWidth="1"/>
    <col min="10" max="12" width="6.421875" style="17" customWidth="1"/>
    <col min="13" max="13" width="7.8515625" style="17" customWidth="1"/>
    <col min="14" max="16" width="5.7109375" style="17" customWidth="1"/>
    <col min="17" max="17" width="12.28125" style="15" customWidth="1"/>
    <col min="18" max="18" width="11.140625" style="15" customWidth="1"/>
    <col min="19" max="19" width="8.28125" style="15" customWidth="1"/>
    <col min="20" max="20" width="6.421875" style="15" bestFit="1" customWidth="1"/>
    <col min="21" max="16384" width="9.140625" style="15" customWidth="1"/>
  </cols>
  <sheetData>
    <row r="1" spans="1:16" s="12" customFormat="1" ht="18.75" customHeight="1" thickBot="1">
      <c r="A1" s="849" t="s">
        <v>208</v>
      </c>
      <c r="B1" s="850"/>
      <c r="C1" s="850"/>
      <c r="D1" s="850"/>
      <c r="E1" s="850"/>
      <c r="F1" s="850"/>
      <c r="G1" s="850"/>
      <c r="H1" s="850"/>
      <c r="I1" s="850"/>
      <c r="J1" s="850"/>
      <c r="K1" s="850"/>
      <c r="L1" s="850"/>
      <c r="M1" s="850"/>
      <c r="N1" s="850"/>
      <c r="O1" s="850"/>
      <c r="P1" s="851"/>
    </row>
    <row r="2" spans="1:16" s="12" customFormat="1" ht="15.75" customHeight="1">
      <c r="A2" s="843" t="s">
        <v>47</v>
      </c>
      <c r="B2" s="867" t="s">
        <v>77</v>
      </c>
      <c r="C2" s="834" t="s">
        <v>28</v>
      </c>
      <c r="D2" s="835"/>
      <c r="E2" s="835"/>
      <c r="F2" s="836"/>
      <c r="G2" s="839" t="s">
        <v>78</v>
      </c>
      <c r="H2" s="876" t="s">
        <v>29</v>
      </c>
      <c r="I2" s="877"/>
      <c r="J2" s="877"/>
      <c r="K2" s="877"/>
      <c r="L2" s="877"/>
      <c r="M2" s="878"/>
      <c r="N2" s="853"/>
      <c r="O2" s="853"/>
      <c r="P2" s="854"/>
    </row>
    <row r="3" spans="1:16" s="12" customFormat="1" ht="16.5" thickBot="1">
      <c r="A3" s="844"/>
      <c r="B3" s="868"/>
      <c r="C3" s="837" t="s">
        <v>30</v>
      </c>
      <c r="D3" s="826" t="s">
        <v>31</v>
      </c>
      <c r="E3" s="818" t="s">
        <v>32</v>
      </c>
      <c r="F3" s="819"/>
      <c r="G3" s="821"/>
      <c r="H3" s="820" t="s">
        <v>0</v>
      </c>
      <c r="I3" s="816" t="s">
        <v>33</v>
      </c>
      <c r="J3" s="816"/>
      <c r="K3" s="816"/>
      <c r="L3" s="817"/>
      <c r="M3" s="872" t="s">
        <v>34</v>
      </c>
      <c r="N3" s="856"/>
      <c r="O3" s="856"/>
      <c r="P3" s="857"/>
    </row>
    <row r="4" spans="1:21" s="12" customFormat="1" ht="16.5" thickBot="1">
      <c r="A4" s="844"/>
      <c r="B4" s="868"/>
      <c r="C4" s="837"/>
      <c r="D4" s="826"/>
      <c r="E4" s="826" t="s">
        <v>89</v>
      </c>
      <c r="F4" s="870" t="s">
        <v>35</v>
      </c>
      <c r="G4" s="821"/>
      <c r="H4" s="821"/>
      <c r="I4" s="840" t="s">
        <v>1</v>
      </c>
      <c r="J4" s="823" t="s">
        <v>2</v>
      </c>
      <c r="K4" s="823" t="s">
        <v>36</v>
      </c>
      <c r="L4" s="823" t="s">
        <v>58</v>
      </c>
      <c r="M4" s="873"/>
      <c r="N4" s="864" t="s">
        <v>38</v>
      </c>
      <c r="O4" s="865"/>
      <c r="P4" s="866"/>
      <c r="U4" s="37"/>
    </row>
    <row r="5" spans="1:21" s="12" customFormat="1" ht="16.5" thickBot="1">
      <c r="A5" s="844"/>
      <c r="B5" s="868"/>
      <c r="C5" s="837"/>
      <c r="D5" s="826"/>
      <c r="E5" s="826"/>
      <c r="F5" s="870"/>
      <c r="G5" s="821"/>
      <c r="H5" s="821"/>
      <c r="I5" s="841"/>
      <c r="J5" s="824"/>
      <c r="K5" s="824"/>
      <c r="L5" s="824"/>
      <c r="M5" s="873"/>
      <c r="N5" s="92"/>
      <c r="O5" s="93" t="s">
        <v>45</v>
      </c>
      <c r="P5" s="95" t="s">
        <v>46</v>
      </c>
      <c r="U5" s="38"/>
    </row>
    <row r="6" spans="1:16" s="12" customFormat="1" ht="16.5" thickBot="1">
      <c r="A6" s="844"/>
      <c r="B6" s="868"/>
      <c r="C6" s="837"/>
      <c r="D6" s="826"/>
      <c r="E6" s="826"/>
      <c r="F6" s="870"/>
      <c r="G6" s="821"/>
      <c r="H6" s="821"/>
      <c r="I6" s="841"/>
      <c r="J6" s="824"/>
      <c r="K6" s="824"/>
      <c r="L6" s="824"/>
      <c r="M6" s="874"/>
      <c r="N6" s="859"/>
      <c r="O6" s="859"/>
      <c r="P6" s="860"/>
    </row>
    <row r="7" spans="1:16" s="12" customFormat="1" ht="39.75" customHeight="1" thickBot="1">
      <c r="A7" s="845"/>
      <c r="B7" s="869"/>
      <c r="C7" s="838"/>
      <c r="D7" s="827"/>
      <c r="E7" s="827"/>
      <c r="F7" s="871"/>
      <c r="G7" s="822"/>
      <c r="H7" s="822"/>
      <c r="I7" s="842"/>
      <c r="J7" s="825"/>
      <c r="K7" s="825"/>
      <c r="L7" s="825"/>
      <c r="M7" s="875"/>
      <c r="N7" s="92"/>
      <c r="O7" s="93"/>
      <c r="P7" s="95"/>
    </row>
    <row r="8" spans="1:21" s="12" customFormat="1" ht="16.5" thickBot="1">
      <c r="A8" s="92">
        <v>1</v>
      </c>
      <c r="B8" s="96">
        <v>2</v>
      </c>
      <c r="C8" s="92">
        <v>3</v>
      </c>
      <c r="D8" s="97">
        <v>4</v>
      </c>
      <c r="E8" s="97">
        <v>5</v>
      </c>
      <c r="F8" s="95">
        <v>6</v>
      </c>
      <c r="G8" s="92">
        <v>7</v>
      </c>
      <c r="H8" s="96">
        <v>8</v>
      </c>
      <c r="I8" s="98">
        <v>9</v>
      </c>
      <c r="J8" s="97">
        <v>10</v>
      </c>
      <c r="K8" s="97">
        <v>11</v>
      </c>
      <c r="L8" s="97">
        <v>12</v>
      </c>
      <c r="M8" s="95">
        <v>13</v>
      </c>
      <c r="N8" s="92"/>
      <c r="O8" s="97"/>
      <c r="P8" s="95"/>
      <c r="Q8" s="13"/>
      <c r="R8" s="13"/>
      <c r="S8" s="13"/>
      <c r="T8" s="13"/>
      <c r="U8" s="13"/>
    </row>
    <row r="9" spans="1:19" s="12" customFormat="1" ht="16.5" thickBot="1">
      <c r="A9" s="861" t="s">
        <v>145</v>
      </c>
      <c r="B9" s="862"/>
      <c r="C9" s="862"/>
      <c r="D9" s="862"/>
      <c r="E9" s="862"/>
      <c r="F9" s="862"/>
      <c r="G9" s="862"/>
      <c r="H9" s="862"/>
      <c r="I9" s="862"/>
      <c r="J9" s="862"/>
      <c r="K9" s="862"/>
      <c r="L9" s="862"/>
      <c r="M9" s="862"/>
      <c r="N9" s="862"/>
      <c r="O9" s="862"/>
      <c r="P9" s="863"/>
      <c r="S9" s="51"/>
    </row>
    <row r="10" spans="1:16" s="12" customFormat="1" ht="16.5" thickBot="1">
      <c r="A10" s="846" t="s">
        <v>93</v>
      </c>
      <c r="B10" s="847"/>
      <c r="C10" s="847"/>
      <c r="D10" s="847"/>
      <c r="E10" s="847"/>
      <c r="F10" s="847"/>
      <c r="G10" s="847"/>
      <c r="H10" s="847"/>
      <c r="I10" s="847"/>
      <c r="J10" s="847"/>
      <c r="K10" s="847"/>
      <c r="L10" s="847"/>
      <c r="M10" s="847"/>
      <c r="N10" s="847"/>
      <c r="O10" s="847"/>
      <c r="P10" s="848"/>
    </row>
    <row r="11" spans="1:16" s="12" customFormat="1" ht="31.5">
      <c r="A11" s="59" t="s">
        <v>59</v>
      </c>
      <c r="B11" s="475" t="s">
        <v>210</v>
      </c>
      <c r="C11" s="130"/>
      <c r="D11" s="128" t="s">
        <v>70</v>
      </c>
      <c r="E11" s="128"/>
      <c r="F11" s="131"/>
      <c r="G11" s="163">
        <v>3</v>
      </c>
      <c r="H11" s="132">
        <f>G11*30</f>
        <v>90</v>
      </c>
      <c r="I11" s="130"/>
      <c r="J11" s="128"/>
      <c r="K11" s="128"/>
      <c r="L11" s="128"/>
      <c r="M11" s="131"/>
      <c r="N11" s="130"/>
      <c r="O11" s="128"/>
      <c r="P11" s="129"/>
    </row>
    <row r="12" spans="1:16" s="12" customFormat="1" ht="15.75">
      <c r="A12" s="185" t="s">
        <v>60</v>
      </c>
      <c r="B12" s="186" t="s">
        <v>211</v>
      </c>
      <c r="C12" s="144"/>
      <c r="D12" s="145"/>
      <c r="E12" s="174"/>
      <c r="F12" s="174"/>
      <c r="G12" s="42">
        <f>G13+G14</f>
        <v>3</v>
      </c>
      <c r="H12" s="40">
        <f>H13+H14</f>
        <v>90</v>
      </c>
      <c r="I12" s="144"/>
      <c r="J12" s="145"/>
      <c r="K12" s="145"/>
      <c r="L12" s="145"/>
      <c r="M12" s="174"/>
      <c r="N12" s="144"/>
      <c r="O12" s="148"/>
      <c r="P12" s="149"/>
    </row>
    <row r="13" spans="1:16" s="12" customFormat="1" ht="15.75">
      <c r="A13" s="185"/>
      <c r="B13" s="186" t="s">
        <v>200</v>
      </c>
      <c r="C13" s="144"/>
      <c r="D13" s="145"/>
      <c r="E13" s="174"/>
      <c r="F13" s="174"/>
      <c r="G13" s="175">
        <v>2</v>
      </c>
      <c r="H13" s="176">
        <f>G13*30</f>
        <v>60</v>
      </c>
      <c r="I13" s="144"/>
      <c r="J13" s="145"/>
      <c r="K13" s="145"/>
      <c r="L13" s="145"/>
      <c r="M13" s="174"/>
      <c r="N13" s="144"/>
      <c r="O13" s="148"/>
      <c r="P13" s="149"/>
    </row>
    <row r="14" spans="1:16" s="12" customFormat="1" ht="15.75">
      <c r="A14" s="185" t="s">
        <v>90</v>
      </c>
      <c r="B14" s="186" t="s">
        <v>69</v>
      </c>
      <c r="C14" s="144"/>
      <c r="D14" s="145">
        <v>1</v>
      </c>
      <c r="E14" s="174"/>
      <c r="F14" s="174"/>
      <c r="G14" s="177">
        <v>1</v>
      </c>
      <c r="H14" s="178">
        <f>G14*30</f>
        <v>30</v>
      </c>
      <c r="I14" s="179">
        <f>J14+K14+L14</f>
        <v>14</v>
      </c>
      <c r="J14" s="152">
        <v>8</v>
      </c>
      <c r="K14" s="152"/>
      <c r="L14" s="152">
        <v>6</v>
      </c>
      <c r="M14" s="180">
        <f>H14-I14</f>
        <v>16</v>
      </c>
      <c r="N14" s="144"/>
      <c r="O14" s="148"/>
      <c r="P14" s="149"/>
    </row>
    <row r="15" spans="1:16" s="12" customFormat="1" ht="15.75">
      <c r="A15" s="99" t="s">
        <v>61</v>
      </c>
      <c r="B15" s="477" t="s">
        <v>201</v>
      </c>
      <c r="C15" s="100"/>
      <c r="D15" s="101" t="s">
        <v>70</v>
      </c>
      <c r="E15" s="118"/>
      <c r="F15" s="102"/>
      <c r="G15" s="36">
        <v>3</v>
      </c>
      <c r="H15" s="110">
        <f>G15*30</f>
        <v>90</v>
      </c>
      <c r="I15" s="105"/>
      <c r="J15" s="106"/>
      <c r="K15" s="106"/>
      <c r="L15" s="106"/>
      <c r="M15" s="164"/>
      <c r="N15" s="63"/>
      <c r="O15" s="108"/>
      <c r="P15" s="102"/>
    </row>
    <row r="16" spans="1:20" s="14" customFormat="1" ht="31.5">
      <c r="A16" s="99" t="s">
        <v>62</v>
      </c>
      <c r="B16" s="28" t="s">
        <v>79</v>
      </c>
      <c r="C16" s="109"/>
      <c r="D16" s="187"/>
      <c r="E16" s="188"/>
      <c r="F16" s="184"/>
      <c r="G16" s="134">
        <f>G17+G18</f>
        <v>6</v>
      </c>
      <c r="H16" s="135">
        <f>H17+H18</f>
        <v>180</v>
      </c>
      <c r="I16" s="136"/>
      <c r="J16" s="113"/>
      <c r="K16" s="113"/>
      <c r="L16" s="137"/>
      <c r="M16" s="138"/>
      <c r="N16" s="109"/>
      <c r="O16" s="108"/>
      <c r="P16" s="102"/>
      <c r="S16" s="20"/>
      <c r="T16" s="20"/>
    </row>
    <row r="17" spans="1:20" s="14" customFormat="1" ht="15.75">
      <c r="A17" s="99"/>
      <c r="B17" s="186" t="s">
        <v>200</v>
      </c>
      <c r="C17" s="111"/>
      <c r="D17" s="189"/>
      <c r="E17" s="189"/>
      <c r="F17" s="190"/>
      <c r="G17" s="134">
        <v>5</v>
      </c>
      <c r="H17" s="135">
        <f>G17*30</f>
        <v>150</v>
      </c>
      <c r="I17" s="112"/>
      <c r="J17" s="113"/>
      <c r="K17" s="113"/>
      <c r="L17" s="113"/>
      <c r="M17" s="114"/>
      <c r="N17" s="111"/>
      <c r="O17" s="116"/>
      <c r="P17" s="117"/>
      <c r="T17" s="20"/>
    </row>
    <row r="18" spans="1:20" s="14" customFormat="1" ht="15.75">
      <c r="A18" s="99" t="s">
        <v>91</v>
      </c>
      <c r="B18" s="28" t="s">
        <v>421</v>
      </c>
      <c r="C18" s="111"/>
      <c r="D18" s="62" t="s">
        <v>46</v>
      </c>
      <c r="E18" s="191"/>
      <c r="F18" s="190"/>
      <c r="G18" s="142">
        <v>1</v>
      </c>
      <c r="H18" s="143">
        <f>G18*30</f>
        <v>30</v>
      </c>
      <c r="I18" s="136">
        <f>J18+K18+L18</f>
        <v>16</v>
      </c>
      <c r="J18" s="137"/>
      <c r="K18" s="137"/>
      <c r="L18" s="137">
        <v>16</v>
      </c>
      <c r="M18" s="138">
        <f>H18-I18</f>
        <v>14</v>
      </c>
      <c r="N18" s="111"/>
      <c r="O18" s="116"/>
      <c r="P18" s="555">
        <v>2</v>
      </c>
      <c r="T18" s="20"/>
    </row>
    <row r="19" spans="1:16" s="14" customFormat="1" ht="31.5">
      <c r="A19" s="99" t="s">
        <v>63</v>
      </c>
      <c r="B19" s="28" t="s">
        <v>343</v>
      </c>
      <c r="C19" s="100" t="s">
        <v>136</v>
      </c>
      <c r="D19" s="101"/>
      <c r="E19" s="101"/>
      <c r="F19" s="102"/>
      <c r="G19" s="36">
        <v>7.5</v>
      </c>
      <c r="H19" s="110">
        <f>G19*30</f>
        <v>225</v>
      </c>
      <c r="I19" s="105"/>
      <c r="J19" s="106"/>
      <c r="K19" s="106"/>
      <c r="L19" s="101"/>
      <c r="M19" s="107"/>
      <c r="N19" s="109"/>
      <c r="O19" s="108"/>
      <c r="P19" s="102"/>
    </row>
    <row r="20" spans="1:16" s="14" customFormat="1" ht="31.5">
      <c r="A20" s="99" t="s">
        <v>133</v>
      </c>
      <c r="B20" s="477" t="s">
        <v>212</v>
      </c>
      <c r="C20" s="100" t="s">
        <v>136</v>
      </c>
      <c r="D20" s="101"/>
      <c r="E20" s="101"/>
      <c r="F20" s="102"/>
      <c r="G20" s="36">
        <v>5</v>
      </c>
      <c r="H20" s="110">
        <f>G20*30</f>
        <v>150</v>
      </c>
      <c r="I20" s="109"/>
      <c r="J20" s="101"/>
      <c r="K20" s="101"/>
      <c r="L20" s="101"/>
      <c r="M20" s="102"/>
      <c r="N20" s="109"/>
      <c r="O20" s="108"/>
      <c r="P20" s="102"/>
    </row>
    <row r="21" spans="1:16" s="14" customFormat="1" ht="31.5">
      <c r="A21" s="99" t="s">
        <v>134</v>
      </c>
      <c r="B21" s="477" t="s">
        <v>341</v>
      </c>
      <c r="C21" s="100"/>
      <c r="D21" s="101"/>
      <c r="E21" s="101"/>
      <c r="F21" s="102"/>
      <c r="G21" s="36">
        <f>G22+G23</f>
        <v>3</v>
      </c>
      <c r="H21" s="110">
        <f>H22+H23</f>
        <v>90</v>
      </c>
      <c r="I21" s="109"/>
      <c r="J21" s="101"/>
      <c r="K21" s="101"/>
      <c r="L21" s="101"/>
      <c r="M21" s="102"/>
      <c r="N21" s="109"/>
      <c r="O21" s="108"/>
      <c r="P21" s="102"/>
    </row>
    <row r="22" spans="1:16" s="14" customFormat="1" ht="15.75">
      <c r="A22" s="99"/>
      <c r="B22" s="186" t="s">
        <v>200</v>
      </c>
      <c r="C22" s="100"/>
      <c r="D22" s="101"/>
      <c r="E22" s="101"/>
      <c r="F22" s="102"/>
      <c r="G22" s="36">
        <v>2</v>
      </c>
      <c r="H22" s="110">
        <f>G22*30</f>
        <v>60</v>
      </c>
      <c r="I22" s="109"/>
      <c r="J22" s="101"/>
      <c r="K22" s="101"/>
      <c r="L22" s="101"/>
      <c r="M22" s="102"/>
      <c r="N22" s="109"/>
      <c r="O22" s="108"/>
      <c r="P22" s="102"/>
    </row>
    <row r="23" spans="1:16" s="14" customFormat="1" ht="15.75">
      <c r="A23" s="99" t="s">
        <v>340</v>
      </c>
      <c r="B23" s="28" t="s">
        <v>69</v>
      </c>
      <c r="C23" s="100"/>
      <c r="D23" s="101">
        <v>1</v>
      </c>
      <c r="E23" s="101"/>
      <c r="F23" s="102"/>
      <c r="G23" s="103">
        <v>1</v>
      </c>
      <c r="H23" s="104">
        <f>G23*30</f>
        <v>30</v>
      </c>
      <c r="I23" s="105">
        <f>J23+K23+L23</f>
        <v>15</v>
      </c>
      <c r="J23" s="106">
        <v>15</v>
      </c>
      <c r="K23" s="106"/>
      <c r="L23" s="106"/>
      <c r="M23" s="107">
        <f>H23-I23</f>
        <v>15</v>
      </c>
      <c r="N23" s="109"/>
      <c r="O23" s="108"/>
      <c r="P23" s="102"/>
    </row>
    <row r="24" spans="1:16" s="14" customFormat="1" ht="31.5">
      <c r="A24" s="99" t="s">
        <v>137</v>
      </c>
      <c r="B24" s="28" t="s">
        <v>202</v>
      </c>
      <c r="C24" s="100" t="s">
        <v>136</v>
      </c>
      <c r="D24" s="101"/>
      <c r="E24" s="101"/>
      <c r="F24" s="102"/>
      <c r="G24" s="36">
        <v>3</v>
      </c>
      <c r="H24" s="110">
        <f>G24*30</f>
        <v>90</v>
      </c>
      <c r="I24" s="105"/>
      <c r="J24" s="101"/>
      <c r="K24" s="101"/>
      <c r="L24" s="106"/>
      <c r="M24" s="107"/>
      <c r="N24" s="109"/>
      <c r="O24" s="108"/>
      <c r="P24" s="102"/>
    </row>
    <row r="25" spans="1:16" s="14" customFormat="1" ht="32.25" customHeight="1">
      <c r="A25" s="99" t="s">
        <v>138</v>
      </c>
      <c r="B25" s="28" t="s">
        <v>209</v>
      </c>
      <c r="C25" s="100"/>
      <c r="D25" s="101"/>
      <c r="E25" s="101"/>
      <c r="F25" s="102"/>
      <c r="G25" s="36">
        <f>G26+G27</f>
        <v>3</v>
      </c>
      <c r="H25" s="110">
        <f>H26+H27</f>
        <v>90</v>
      </c>
      <c r="I25" s="105"/>
      <c r="J25" s="106"/>
      <c r="K25" s="101"/>
      <c r="L25" s="106"/>
      <c r="M25" s="107"/>
      <c r="N25" s="109"/>
      <c r="O25" s="108"/>
      <c r="P25" s="102"/>
    </row>
    <row r="26" spans="1:16" s="14" customFormat="1" ht="15.75">
      <c r="A26" s="99"/>
      <c r="B26" s="186" t="s">
        <v>200</v>
      </c>
      <c r="C26" s="100"/>
      <c r="D26" s="101"/>
      <c r="E26" s="101"/>
      <c r="F26" s="102"/>
      <c r="G26" s="36">
        <v>1.5</v>
      </c>
      <c r="H26" s="110">
        <f>G26*30</f>
        <v>45</v>
      </c>
      <c r="I26" s="105"/>
      <c r="J26" s="106"/>
      <c r="K26" s="101"/>
      <c r="L26" s="106"/>
      <c r="M26" s="107"/>
      <c r="N26" s="109"/>
      <c r="O26" s="108"/>
      <c r="P26" s="102"/>
    </row>
    <row r="27" spans="1:16" s="14" customFormat="1" ht="16.5" thickBot="1">
      <c r="A27" s="99" t="s">
        <v>213</v>
      </c>
      <c r="B27" s="477" t="s">
        <v>69</v>
      </c>
      <c r="C27" s="100">
        <v>1</v>
      </c>
      <c r="D27" s="101"/>
      <c r="E27" s="101"/>
      <c r="F27" s="102"/>
      <c r="G27" s="103">
        <v>1.5</v>
      </c>
      <c r="H27" s="104">
        <f>G27*30</f>
        <v>45</v>
      </c>
      <c r="I27" s="105">
        <f>J27+K27+L27</f>
        <v>15</v>
      </c>
      <c r="J27" s="106">
        <v>15</v>
      </c>
      <c r="K27" s="101"/>
      <c r="L27" s="106"/>
      <c r="M27" s="107">
        <f>H27-I27</f>
        <v>30</v>
      </c>
      <c r="N27" s="109"/>
      <c r="O27" s="108"/>
      <c r="P27" s="102"/>
    </row>
    <row r="28" spans="1:16" s="14" customFormat="1" ht="16.5" thickBot="1">
      <c r="A28" s="828" t="s">
        <v>71</v>
      </c>
      <c r="B28" s="829"/>
      <c r="C28" s="829"/>
      <c r="D28" s="829"/>
      <c r="E28" s="829"/>
      <c r="F28" s="830"/>
      <c r="G28" s="44">
        <f>G29+G30</f>
        <v>36.5</v>
      </c>
      <c r="H28" s="60">
        <f>H29+H30</f>
        <v>1095</v>
      </c>
      <c r="I28" s="30"/>
      <c r="J28" s="29"/>
      <c r="K28" s="29"/>
      <c r="L28" s="61"/>
      <c r="M28" s="31"/>
      <c r="N28" s="122"/>
      <c r="O28" s="120"/>
      <c r="P28" s="121"/>
    </row>
    <row r="29" spans="1:16" s="14" customFormat="1" ht="16.5" thickBot="1">
      <c r="A29" s="814" t="s">
        <v>357</v>
      </c>
      <c r="B29" s="815"/>
      <c r="C29" s="815"/>
      <c r="D29" s="815"/>
      <c r="E29" s="815"/>
      <c r="F29" s="879"/>
      <c r="G29" s="44">
        <f>G11+G13+G15+G17+G19+G20+G22+G24+G26</f>
        <v>32</v>
      </c>
      <c r="H29" s="173">
        <f>H11+H13+H15+H17+H19+H20+H22+H24+H26</f>
        <v>960</v>
      </c>
      <c r="I29" s="34"/>
      <c r="J29" s="33"/>
      <c r="K29" s="33"/>
      <c r="L29" s="33"/>
      <c r="M29" s="35"/>
      <c r="N29" s="122"/>
      <c r="O29" s="120"/>
      <c r="P29" s="121"/>
    </row>
    <row r="30" spans="1:16" s="14" customFormat="1" ht="16.5" customHeight="1" thickBot="1">
      <c r="A30" s="880" t="s">
        <v>103</v>
      </c>
      <c r="B30" s="881"/>
      <c r="C30" s="881"/>
      <c r="D30" s="881"/>
      <c r="E30" s="881"/>
      <c r="F30" s="882"/>
      <c r="G30" s="44">
        <f>G14+G18+G23+G27</f>
        <v>4.5</v>
      </c>
      <c r="H30" s="173">
        <f>H14+H18+H23+H27</f>
        <v>135</v>
      </c>
      <c r="I30" s="34">
        <f>I14+I18+I23+I27</f>
        <v>60</v>
      </c>
      <c r="J30" s="33">
        <f>J14+J18+J23+J27</f>
        <v>38</v>
      </c>
      <c r="K30" s="33"/>
      <c r="L30" s="33">
        <f>L14+L18+L23+L27</f>
        <v>22</v>
      </c>
      <c r="M30" s="35">
        <f>M14+M18+M23+M27</f>
        <v>75</v>
      </c>
      <c r="N30" s="168">
        <f>SUM(N11:N29)</f>
        <v>0</v>
      </c>
      <c r="O30" s="169">
        <f>SUM(O11:O29)</f>
        <v>0</v>
      </c>
      <c r="P30" s="167"/>
    </row>
    <row r="31" spans="1:16" s="14" customFormat="1" ht="16.5" thickBot="1">
      <c r="A31" s="846" t="s">
        <v>92</v>
      </c>
      <c r="B31" s="847"/>
      <c r="C31" s="847"/>
      <c r="D31" s="847"/>
      <c r="E31" s="847"/>
      <c r="F31" s="847"/>
      <c r="G31" s="847"/>
      <c r="H31" s="847"/>
      <c r="I31" s="847"/>
      <c r="J31" s="847"/>
      <c r="K31" s="847"/>
      <c r="L31" s="847"/>
      <c r="M31" s="847"/>
      <c r="N31" s="847"/>
      <c r="O31" s="847"/>
      <c r="P31" s="848"/>
    </row>
    <row r="32" spans="1:16" s="14" customFormat="1" ht="32.25" customHeight="1">
      <c r="A32" s="59" t="s">
        <v>72</v>
      </c>
      <c r="B32" s="475" t="s">
        <v>342</v>
      </c>
      <c r="C32" s="298"/>
      <c r="D32" s="128" t="s">
        <v>70</v>
      </c>
      <c r="E32" s="299"/>
      <c r="F32" s="300"/>
      <c r="G32" s="453">
        <v>3</v>
      </c>
      <c r="H32" s="132">
        <f>G32*30</f>
        <v>90</v>
      </c>
      <c r="I32" s="298"/>
      <c r="J32" s="299"/>
      <c r="K32" s="299"/>
      <c r="L32" s="299"/>
      <c r="M32" s="300"/>
      <c r="N32" s="298"/>
      <c r="O32" s="299"/>
      <c r="P32" s="302"/>
    </row>
    <row r="33" spans="1:16" s="14" customFormat="1" ht="15.75">
      <c r="A33" s="506" t="s">
        <v>160</v>
      </c>
      <c r="B33" s="54" t="s">
        <v>80</v>
      </c>
      <c r="C33" s="22"/>
      <c r="D33" s="23"/>
      <c r="E33" s="23"/>
      <c r="F33" s="24"/>
      <c r="G33" s="208">
        <f>G34+G35</f>
        <v>12.5</v>
      </c>
      <c r="H33" s="21">
        <f>H34+H35</f>
        <v>375</v>
      </c>
      <c r="I33" s="22"/>
      <c r="J33" s="23"/>
      <c r="K33" s="23"/>
      <c r="L33" s="23"/>
      <c r="M33" s="306"/>
      <c r="N33" s="41"/>
      <c r="O33" s="214"/>
      <c r="P33" s="24"/>
    </row>
    <row r="34" spans="1:16" s="14" customFormat="1" ht="15.75">
      <c r="A34" s="185"/>
      <c r="B34" s="186" t="s">
        <v>200</v>
      </c>
      <c r="C34" s="153"/>
      <c r="D34" s="145"/>
      <c r="E34" s="145"/>
      <c r="F34" s="149"/>
      <c r="G34" s="146">
        <v>6.5</v>
      </c>
      <c r="H34" s="147">
        <f>G34*30</f>
        <v>195</v>
      </c>
      <c r="I34" s="153"/>
      <c r="J34" s="145"/>
      <c r="K34" s="145"/>
      <c r="L34" s="145"/>
      <c r="M34" s="149"/>
      <c r="N34" s="144"/>
      <c r="O34" s="148"/>
      <c r="P34" s="149"/>
    </row>
    <row r="35" spans="1:16" s="14" customFormat="1" ht="15.75">
      <c r="A35" s="185" t="s">
        <v>214</v>
      </c>
      <c r="B35" s="28" t="s">
        <v>69</v>
      </c>
      <c r="C35" s="153">
        <v>1</v>
      </c>
      <c r="D35" s="145"/>
      <c r="E35" s="145"/>
      <c r="F35" s="149"/>
      <c r="G35" s="150">
        <v>6</v>
      </c>
      <c r="H35" s="151">
        <f>G35*30</f>
        <v>180</v>
      </c>
      <c r="I35" s="154">
        <f>J35+K35+L35</f>
        <v>90</v>
      </c>
      <c r="J35" s="541">
        <v>30</v>
      </c>
      <c r="K35" s="152"/>
      <c r="L35" s="152">
        <v>60</v>
      </c>
      <c r="M35" s="155">
        <f>H35-I35</f>
        <v>90</v>
      </c>
      <c r="N35" s="144"/>
      <c r="O35" s="148"/>
      <c r="P35" s="149"/>
    </row>
    <row r="36" spans="1:16" s="14" customFormat="1" ht="15.75">
      <c r="A36" s="99" t="s">
        <v>143</v>
      </c>
      <c r="B36" s="28" t="s">
        <v>360</v>
      </c>
      <c r="C36" s="100"/>
      <c r="D36" s="101"/>
      <c r="E36" s="101"/>
      <c r="F36" s="102"/>
      <c r="G36" s="36">
        <f>G37+G40</f>
        <v>7.5</v>
      </c>
      <c r="H36" s="110">
        <f>H37+H40</f>
        <v>225</v>
      </c>
      <c r="I36" s="105"/>
      <c r="J36" s="106"/>
      <c r="K36" s="106"/>
      <c r="L36" s="106"/>
      <c r="M36" s="107"/>
      <c r="N36" s="109"/>
      <c r="O36" s="108"/>
      <c r="P36" s="102"/>
    </row>
    <row r="37" spans="1:16" s="14" customFormat="1" ht="15.75">
      <c r="A37" s="99" t="s">
        <v>144</v>
      </c>
      <c r="B37" s="476" t="s">
        <v>215</v>
      </c>
      <c r="C37" s="100"/>
      <c r="D37" s="101"/>
      <c r="E37" s="101"/>
      <c r="F37" s="102"/>
      <c r="G37" s="36">
        <f>G38+G39</f>
        <v>5.5</v>
      </c>
      <c r="H37" s="110">
        <f>H38+H39</f>
        <v>165</v>
      </c>
      <c r="I37" s="105"/>
      <c r="J37" s="106"/>
      <c r="K37" s="106"/>
      <c r="L37" s="106"/>
      <c r="M37" s="107"/>
      <c r="N37" s="109"/>
      <c r="O37" s="108"/>
      <c r="P37" s="102"/>
    </row>
    <row r="38" spans="1:16" s="14" customFormat="1" ht="15.75">
      <c r="A38" s="99"/>
      <c r="B38" s="186" t="s">
        <v>200</v>
      </c>
      <c r="C38" s="100"/>
      <c r="D38" s="101"/>
      <c r="E38" s="101"/>
      <c r="F38" s="102"/>
      <c r="G38" s="36">
        <v>2.5</v>
      </c>
      <c r="H38" s="110">
        <f>G38*30</f>
        <v>75</v>
      </c>
      <c r="I38" s="109"/>
      <c r="J38" s="101"/>
      <c r="K38" s="101"/>
      <c r="L38" s="101"/>
      <c r="M38" s="102"/>
      <c r="N38" s="109"/>
      <c r="O38" s="108"/>
      <c r="P38" s="102"/>
    </row>
    <row r="39" spans="1:16" s="14" customFormat="1" ht="15.75">
      <c r="A39" s="99" t="s">
        <v>225</v>
      </c>
      <c r="B39" s="28" t="s">
        <v>69</v>
      </c>
      <c r="C39" s="100" t="s">
        <v>171</v>
      </c>
      <c r="D39" s="101"/>
      <c r="E39" s="101"/>
      <c r="F39" s="102"/>
      <c r="G39" s="103">
        <v>3</v>
      </c>
      <c r="H39" s="104">
        <f>G39*30</f>
        <v>90</v>
      </c>
      <c r="I39" s="105">
        <f>J39+K39+L39</f>
        <v>54</v>
      </c>
      <c r="J39" s="106">
        <v>36</v>
      </c>
      <c r="K39" s="106">
        <v>9</v>
      </c>
      <c r="L39" s="106">
        <v>9</v>
      </c>
      <c r="M39" s="107">
        <f>H39-I39</f>
        <v>36</v>
      </c>
      <c r="N39" s="109"/>
      <c r="O39" s="108"/>
      <c r="P39" s="102"/>
    </row>
    <row r="40" spans="1:16" s="14" customFormat="1" ht="15.75">
      <c r="A40" s="99" t="s">
        <v>159</v>
      </c>
      <c r="B40" s="28" t="s">
        <v>226</v>
      </c>
      <c r="C40" s="100"/>
      <c r="D40" s="101"/>
      <c r="E40" s="101">
        <v>3</v>
      </c>
      <c r="F40" s="102"/>
      <c r="G40" s="103">
        <v>2</v>
      </c>
      <c r="H40" s="104">
        <f>G40*30</f>
        <v>60</v>
      </c>
      <c r="I40" s="105">
        <f>J40+K40+L40</f>
        <v>30</v>
      </c>
      <c r="J40" s="106"/>
      <c r="K40" s="106"/>
      <c r="L40" s="106">
        <v>30</v>
      </c>
      <c r="M40" s="107">
        <f>H40-I40</f>
        <v>30</v>
      </c>
      <c r="N40" s="109">
        <v>2</v>
      </c>
      <c r="O40" s="108"/>
      <c r="P40" s="102"/>
    </row>
    <row r="41" spans="1:16" s="14" customFormat="1" ht="31.5">
      <c r="A41" s="99" t="s">
        <v>64</v>
      </c>
      <c r="B41" s="28" t="s">
        <v>361</v>
      </c>
      <c r="C41" s="100"/>
      <c r="D41" s="101"/>
      <c r="E41" s="101"/>
      <c r="F41" s="102"/>
      <c r="G41" s="36">
        <f>G42+G43</f>
        <v>3</v>
      </c>
      <c r="H41" s="110">
        <f>H42+H43</f>
        <v>90</v>
      </c>
      <c r="I41" s="109"/>
      <c r="J41" s="101"/>
      <c r="K41" s="101"/>
      <c r="L41" s="101"/>
      <c r="M41" s="102"/>
      <c r="N41" s="105"/>
      <c r="O41" s="108"/>
      <c r="P41" s="107"/>
    </row>
    <row r="42" spans="1:16" s="14" customFormat="1" ht="15.75">
      <c r="A42" s="99"/>
      <c r="B42" s="186" t="s">
        <v>200</v>
      </c>
      <c r="C42" s="100"/>
      <c r="D42" s="101"/>
      <c r="E42" s="101"/>
      <c r="F42" s="102"/>
      <c r="G42" s="36">
        <v>2</v>
      </c>
      <c r="H42" s="110">
        <f>G42*30</f>
        <v>60</v>
      </c>
      <c r="I42" s="105"/>
      <c r="J42" s="106"/>
      <c r="K42" s="106"/>
      <c r="L42" s="106"/>
      <c r="M42" s="107"/>
      <c r="N42" s="105"/>
      <c r="O42" s="108"/>
      <c r="P42" s="107"/>
    </row>
    <row r="43" spans="1:16" s="14" customFormat="1" ht="31.5">
      <c r="A43" s="99" t="s">
        <v>191</v>
      </c>
      <c r="B43" s="28" t="s">
        <v>422</v>
      </c>
      <c r="C43" s="100"/>
      <c r="D43" s="101" t="s">
        <v>46</v>
      </c>
      <c r="E43" s="101"/>
      <c r="F43" s="102"/>
      <c r="G43" s="103">
        <v>1</v>
      </c>
      <c r="H43" s="104">
        <f>G43*30</f>
        <v>30</v>
      </c>
      <c r="I43" s="105">
        <f>J43+K43+L43</f>
        <v>16</v>
      </c>
      <c r="J43" s="106">
        <v>8</v>
      </c>
      <c r="K43" s="106">
        <v>4</v>
      </c>
      <c r="L43" s="106">
        <v>4</v>
      </c>
      <c r="M43" s="107">
        <f>H43-I43</f>
        <v>14</v>
      </c>
      <c r="N43" s="105"/>
      <c r="O43" s="108"/>
      <c r="P43" s="523">
        <v>2</v>
      </c>
    </row>
    <row r="44" spans="1:16" s="14" customFormat="1" ht="31.5">
      <c r="A44" s="99" t="s">
        <v>161</v>
      </c>
      <c r="B44" s="28" t="s">
        <v>81</v>
      </c>
      <c r="C44" s="100"/>
      <c r="D44" s="101"/>
      <c r="E44" s="101"/>
      <c r="F44" s="102"/>
      <c r="G44" s="36">
        <f>G45+G46+G47</f>
        <v>7.5</v>
      </c>
      <c r="H44" s="110">
        <f>H45+H46+H47</f>
        <v>225</v>
      </c>
      <c r="I44" s="105"/>
      <c r="J44" s="106"/>
      <c r="K44" s="106"/>
      <c r="L44" s="106"/>
      <c r="M44" s="107"/>
      <c r="N44" s="109"/>
      <c r="O44" s="108"/>
      <c r="P44" s="102"/>
    </row>
    <row r="45" spans="1:16" s="14" customFormat="1" ht="15.75">
      <c r="A45" s="99"/>
      <c r="B45" s="186" t="s">
        <v>200</v>
      </c>
      <c r="C45" s="100"/>
      <c r="D45" s="101"/>
      <c r="E45" s="101"/>
      <c r="F45" s="102"/>
      <c r="G45" s="36">
        <v>4</v>
      </c>
      <c r="H45" s="110">
        <f aca="true" t="shared" si="0" ref="H45:H51">G45*30</f>
        <v>120</v>
      </c>
      <c r="I45" s="105"/>
      <c r="J45" s="106"/>
      <c r="K45" s="106"/>
      <c r="L45" s="106"/>
      <c r="M45" s="107"/>
      <c r="N45" s="109"/>
      <c r="O45" s="108"/>
      <c r="P45" s="102"/>
    </row>
    <row r="46" spans="1:16" s="14" customFormat="1" ht="15.75">
      <c r="A46" s="99" t="s">
        <v>162</v>
      </c>
      <c r="B46" s="28" t="s">
        <v>69</v>
      </c>
      <c r="C46" s="100"/>
      <c r="D46" s="101"/>
      <c r="E46" s="101"/>
      <c r="F46" s="102"/>
      <c r="G46" s="103">
        <v>2</v>
      </c>
      <c r="H46" s="104">
        <f t="shared" si="0"/>
        <v>60</v>
      </c>
      <c r="I46" s="105">
        <f>J46+K46+L46</f>
        <v>36</v>
      </c>
      <c r="J46" s="106">
        <v>27</v>
      </c>
      <c r="K46" s="106">
        <v>9</v>
      </c>
      <c r="L46" s="106"/>
      <c r="M46" s="107">
        <f>H46-I46</f>
        <v>24</v>
      </c>
      <c r="N46" s="109"/>
      <c r="O46" s="108"/>
      <c r="P46" s="102"/>
    </row>
    <row r="47" spans="1:16" s="14" customFormat="1" ht="15.75">
      <c r="A47" s="99" t="s">
        <v>163</v>
      </c>
      <c r="B47" s="28" t="s">
        <v>69</v>
      </c>
      <c r="C47" s="100"/>
      <c r="D47" s="101" t="s">
        <v>171</v>
      </c>
      <c r="E47" s="101"/>
      <c r="F47" s="102"/>
      <c r="G47" s="103">
        <v>1.5</v>
      </c>
      <c r="H47" s="104">
        <f t="shared" si="0"/>
        <v>45</v>
      </c>
      <c r="I47" s="105">
        <f>J47+K47+L47</f>
        <v>27</v>
      </c>
      <c r="J47" s="106">
        <v>18</v>
      </c>
      <c r="K47" s="106">
        <v>9</v>
      </c>
      <c r="L47" s="106"/>
      <c r="M47" s="107">
        <f>H47-I47</f>
        <v>18</v>
      </c>
      <c r="N47" s="109"/>
      <c r="O47" s="108"/>
      <c r="P47" s="102"/>
    </row>
    <row r="48" spans="1:16" s="14" customFormat="1" ht="31.5">
      <c r="A48" s="99" t="s">
        <v>94</v>
      </c>
      <c r="B48" s="28" t="s">
        <v>352</v>
      </c>
      <c r="C48" s="100"/>
      <c r="D48" s="101" t="s">
        <v>70</v>
      </c>
      <c r="E48" s="101"/>
      <c r="F48" s="102"/>
      <c r="G48" s="36">
        <v>3</v>
      </c>
      <c r="H48" s="110">
        <f t="shared" si="0"/>
        <v>90</v>
      </c>
      <c r="I48" s="105"/>
      <c r="J48" s="106"/>
      <c r="K48" s="106"/>
      <c r="L48" s="106"/>
      <c r="M48" s="107"/>
      <c r="N48" s="109"/>
      <c r="O48" s="108"/>
      <c r="P48" s="102"/>
    </row>
    <row r="49" spans="1:16" s="14" customFormat="1" ht="31.5">
      <c r="A49" s="99" t="s">
        <v>95</v>
      </c>
      <c r="B49" s="28" t="s">
        <v>353</v>
      </c>
      <c r="C49" s="100"/>
      <c r="D49" s="101" t="s">
        <v>70</v>
      </c>
      <c r="E49" s="101"/>
      <c r="F49" s="102"/>
      <c r="G49" s="36">
        <v>9</v>
      </c>
      <c r="H49" s="110">
        <f t="shared" si="0"/>
        <v>270</v>
      </c>
      <c r="I49" s="105"/>
      <c r="J49" s="106"/>
      <c r="K49" s="101"/>
      <c r="L49" s="106"/>
      <c r="M49" s="107"/>
      <c r="N49" s="109"/>
      <c r="O49" s="108"/>
      <c r="P49" s="102"/>
    </row>
    <row r="50" spans="1:16" s="14" customFormat="1" ht="31.5">
      <c r="A50" s="99" t="s">
        <v>135</v>
      </c>
      <c r="B50" s="28" t="s">
        <v>362</v>
      </c>
      <c r="C50" s="100"/>
      <c r="D50" s="101"/>
      <c r="E50" s="101"/>
      <c r="F50" s="102"/>
      <c r="G50" s="36">
        <f>G51+G52</f>
        <v>4</v>
      </c>
      <c r="H50" s="110">
        <f>H51+H52</f>
        <v>120</v>
      </c>
      <c r="I50" s="105"/>
      <c r="J50" s="106"/>
      <c r="K50" s="106"/>
      <c r="L50" s="106"/>
      <c r="M50" s="107"/>
      <c r="N50" s="109"/>
      <c r="O50" s="108"/>
      <c r="P50" s="102"/>
    </row>
    <row r="51" spans="1:16" s="14" customFormat="1" ht="15.75">
      <c r="A51" s="99"/>
      <c r="B51" s="186" t="s">
        <v>200</v>
      </c>
      <c r="C51" s="100"/>
      <c r="D51" s="101"/>
      <c r="E51" s="101"/>
      <c r="F51" s="102"/>
      <c r="G51" s="36">
        <v>2.5</v>
      </c>
      <c r="H51" s="110">
        <f t="shared" si="0"/>
        <v>75</v>
      </c>
      <c r="I51" s="105"/>
      <c r="J51" s="106"/>
      <c r="K51" s="106"/>
      <c r="L51" s="106"/>
      <c r="M51" s="107"/>
      <c r="N51" s="109"/>
      <c r="O51" s="108"/>
      <c r="P51" s="102"/>
    </row>
    <row r="52" spans="1:16" s="14" customFormat="1" ht="15.75">
      <c r="A52" s="99" t="s">
        <v>358</v>
      </c>
      <c r="B52" s="28" t="s">
        <v>69</v>
      </c>
      <c r="C52" s="100"/>
      <c r="D52" s="101" t="s">
        <v>171</v>
      </c>
      <c r="E52" s="101"/>
      <c r="F52" s="102"/>
      <c r="G52" s="103">
        <v>1.5</v>
      </c>
      <c r="H52" s="104">
        <f>G52*30</f>
        <v>45</v>
      </c>
      <c r="I52" s="105">
        <f>J52+K52+L52</f>
        <v>27</v>
      </c>
      <c r="J52" s="106">
        <v>18</v>
      </c>
      <c r="K52" s="106">
        <v>9</v>
      </c>
      <c r="L52" s="106"/>
      <c r="M52" s="107">
        <f>H52-I52</f>
        <v>18</v>
      </c>
      <c r="N52" s="109"/>
      <c r="O52" s="108"/>
      <c r="P52" s="102"/>
    </row>
    <row r="53" spans="1:16" s="14" customFormat="1" ht="15.75">
      <c r="A53" s="99" t="s">
        <v>96</v>
      </c>
      <c r="B53" s="28" t="s">
        <v>192</v>
      </c>
      <c r="C53" s="100"/>
      <c r="D53" s="101"/>
      <c r="E53" s="101"/>
      <c r="F53" s="102"/>
      <c r="G53" s="36">
        <f>G54+G55+G56</f>
        <v>7.5</v>
      </c>
      <c r="H53" s="110">
        <f>H54+H55+H56</f>
        <v>225</v>
      </c>
      <c r="I53" s="105"/>
      <c r="J53" s="106"/>
      <c r="K53" s="106"/>
      <c r="L53" s="106"/>
      <c r="M53" s="107"/>
      <c r="N53" s="109"/>
      <c r="O53" s="108"/>
      <c r="P53" s="102"/>
    </row>
    <row r="54" spans="1:16" s="14" customFormat="1" ht="15.75">
      <c r="A54" s="99"/>
      <c r="B54" s="186" t="s">
        <v>200</v>
      </c>
      <c r="C54" s="100"/>
      <c r="D54" s="101"/>
      <c r="E54" s="101"/>
      <c r="F54" s="102"/>
      <c r="G54" s="36">
        <v>4.5</v>
      </c>
      <c r="H54" s="110">
        <f>G54*30</f>
        <v>135</v>
      </c>
      <c r="I54" s="105"/>
      <c r="J54" s="106"/>
      <c r="K54" s="106"/>
      <c r="L54" s="106"/>
      <c r="M54" s="107"/>
      <c r="N54" s="109"/>
      <c r="O54" s="108"/>
      <c r="P54" s="102"/>
    </row>
    <row r="55" spans="1:16" s="14" customFormat="1" ht="15.75">
      <c r="A55" s="99" t="s">
        <v>154</v>
      </c>
      <c r="B55" s="28" t="s">
        <v>69</v>
      </c>
      <c r="C55" s="100"/>
      <c r="D55" s="101"/>
      <c r="E55" s="101"/>
      <c r="F55" s="102"/>
      <c r="G55" s="103">
        <v>1.5</v>
      </c>
      <c r="H55" s="104">
        <f>G55*30</f>
        <v>45</v>
      </c>
      <c r="I55" s="105">
        <f>J55+K55+L55</f>
        <v>27</v>
      </c>
      <c r="J55" s="106">
        <v>18</v>
      </c>
      <c r="K55" s="106"/>
      <c r="L55" s="106">
        <v>9</v>
      </c>
      <c r="M55" s="107">
        <f>H55-I55</f>
        <v>18</v>
      </c>
      <c r="N55" s="109"/>
      <c r="O55" s="108"/>
      <c r="P55" s="102"/>
    </row>
    <row r="56" spans="1:16" s="14" customFormat="1" ht="15.75">
      <c r="A56" s="241" t="s">
        <v>164</v>
      </c>
      <c r="B56" s="192" t="s">
        <v>69</v>
      </c>
      <c r="C56" s="205" t="s">
        <v>171</v>
      </c>
      <c r="D56" s="194"/>
      <c r="E56" s="194"/>
      <c r="F56" s="161"/>
      <c r="G56" s="206">
        <v>1.5</v>
      </c>
      <c r="H56" s="104">
        <f>G56*30</f>
        <v>45</v>
      </c>
      <c r="I56" s="207">
        <f>J56+K56+L56</f>
        <v>27</v>
      </c>
      <c r="J56" s="157">
        <v>18</v>
      </c>
      <c r="K56" s="157"/>
      <c r="L56" s="157">
        <v>9</v>
      </c>
      <c r="M56" s="107">
        <f>H56-I56</f>
        <v>18</v>
      </c>
      <c r="N56" s="171"/>
      <c r="O56" s="160"/>
      <c r="P56" s="161"/>
    </row>
    <row r="57" spans="1:16" s="14" customFormat="1" ht="47.25">
      <c r="A57" s="53" t="s">
        <v>97</v>
      </c>
      <c r="B57" s="54" t="s">
        <v>169</v>
      </c>
      <c r="C57" s="22"/>
      <c r="D57" s="23"/>
      <c r="E57" s="23"/>
      <c r="F57" s="24"/>
      <c r="G57" s="208">
        <f>G58+G59</f>
        <v>3</v>
      </c>
      <c r="H57" s="21">
        <f>H58+H59</f>
        <v>90</v>
      </c>
      <c r="I57" s="25"/>
      <c r="J57" s="39"/>
      <c r="K57" s="39"/>
      <c r="L57" s="39"/>
      <c r="M57" s="26"/>
      <c r="N57" s="41"/>
      <c r="O57" s="23"/>
      <c r="P57" s="24"/>
    </row>
    <row r="58" spans="1:16" s="14" customFormat="1" ht="15.75">
      <c r="A58" s="185"/>
      <c r="B58" s="186" t="s">
        <v>200</v>
      </c>
      <c r="C58" s="153"/>
      <c r="D58" s="145"/>
      <c r="E58" s="145"/>
      <c r="F58" s="149"/>
      <c r="G58" s="146">
        <v>1.5</v>
      </c>
      <c r="H58" s="147">
        <f>G58*30</f>
        <v>45</v>
      </c>
      <c r="I58" s="154"/>
      <c r="J58" s="152"/>
      <c r="K58" s="152"/>
      <c r="L58" s="152"/>
      <c r="M58" s="155"/>
      <c r="N58" s="144"/>
      <c r="O58" s="148"/>
      <c r="P58" s="149"/>
    </row>
    <row r="59" spans="1:16" s="14" customFormat="1" ht="15.75">
      <c r="A59" s="185" t="s">
        <v>165</v>
      </c>
      <c r="B59" s="28" t="s">
        <v>69</v>
      </c>
      <c r="C59" s="153"/>
      <c r="D59" s="145">
        <v>1</v>
      </c>
      <c r="E59" s="145"/>
      <c r="F59" s="149"/>
      <c r="G59" s="150">
        <v>1.5</v>
      </c>
      <c r="H59" s="151">
        <f>G59*30</f>
        <v>45</v>
      </c>
      <c r="I59" s="154">
        <f>J59+K59+L59</f>
        <v>30</v>
      </c>
      <c r="J59" s="152">
        <v>15</v>
      </c>
      <c r="K59" s="152">
        <v>15</v>
      </c>
      <c r="L59" s="152"/>
      <c r="M59" s="155">
        <f>H59-I59</f>
        <v>15</v>
      </c>
      <c r="N59" s="144"/>
      <c r="O59" s="148"/>
      <c r="P59" s="149"/>
    </row>
    <row r="60" spans="1:16" s="14" customFormat="1" ht="15.75">
      <c r="A60" s="99" t="s">
        <v>98</v>
      </c>
      <c r="B60" s="28" t="s">
        <v>156</v>
      </c>
      <c r="C60" s="100"/>
      <c r="D60" s="101"/>
      <c r="E60" s="101"/>
      <c r="F60" s="102"/>
      <c r="G60" s="36">
        <f>G61+G62</f>
        <v>3</v>
      </c>
      <c r="H60" s="110">
        <f>H61+H62</f>
        <v>90</v>
      </c>
      <c r="I60" s="105"/>
      <c r="J60" s="106"/>
      <c r="K60" s="106"/>
      <c r="L60" s="106"/>
      <c r="M60" s="107"/>
      <c r="N60" s="109"/>
      <c r="O60" s="108"/>
      <c r="P60" s="102"/>
    </row>
    <row r="61" spans="1:16" s="14" customFormat="1" ht="15.75">
      <c r="A61" s="99"/>
      <c r="B61" s="186" t="s">
        <v>200</v>
      </c>
      <c r="C61" s="100"/>
      <c r="D61" s="101"/>
      <c r="E61" s="101"/>
      <c r="F61" s="102"/>
      <c r="G61" s="36">
        <v>1.5</v>
      </c>
      <c r="H61" s="110">
        <f>G61*30</f>
        <v>45</v>
      </c>
      <c r="I61" s="109"/>
      <c r="J61" s="101"/>
      <c r="K61" s="101"/>
      <c r="L61" s="101"/>
      <c r="M61" s="102"/>
      <c r="N61" s="109"/>
      <c r="O61" s="108"/>
      <c r="P61" s="102"/>
    </row>
    <row r="62" spans="1:16" s="14" customFormat="1" ht="15.75">
      <c r="A62" s="99" t="s">
        <v>141</v>
      </c>
      <c r="B62" s="28" t="s">
        <v>423</v>
      </c>
      <c r="C62" s="100" t="s">
        <v>45</v>
      </c>
      <c r="D62" s="101"/>
      <c r="E62" s="101"/>
      <c r="F62" s="102"/>
      <c r="G62" s="103">
        <v>1.5</v>
      </c>
      <c r="H62" s="104">
        <f>G62*30</f>
        <v>45</v>
      </c>
      <c r="I62" s="105">
        <f>J62+K62+L62</f>
        <v>18</v>
      </c>
      <c r="J62" s="106">
        <v>9</v>
      </c>
      <c r="K62" s="106">
        <v>9</v>
      </c>
      <c r="L62" s="106"/>
      <c r="M62" s="107">
        <f>H62-I62</f>
        <v>27</v>
      </c>
      <c r="N62" s="109"/>
      <c r="O62" s="515">
        <v>3</v>
      </c>
      <c r="P62" s="102"/>
    </row>
    <row r="63" spans="1:16" s="14" customFormat="1" ht="15.75">
      <c r="A63" s="99" t="s">
        <v>99</v>
      </c>
      <c r="B63" s="28" t="s">
        <v>363</v>
      </c>
      <c r="C63" s="100"/>
      <c r="D63" s="101"/>
      <c r="E63" s="101"/>
      <c r="F63" s="118"/>
      <c r="G63" s="55">
        <f>G64+G65</f>
        <v>3</v>
      </c>
      <c r="H63" s="227">
        <f>H64+H65</f>
        <v>90</v>
      </c>
      <c r="I63" s="182"/>
      <c r="J63" s="106"/>
      <c r="K63" s="106"/>
      <c r="L63" s="106"/>
      <c r="M63" s="164"/>
      <c r="N63" s="63"/>
      <c r="O63" s="108"/>
      <c r="P63" s="102"/>
    </row>
    <row r="64" spans="1:16" s="14" customFormat="1" ht="15.75">
      <c r="A64" s="99"/>
      <c r="B64" s="186" t="s">
        <v>200</v>
      </c>
      <c r="C64" s="162"/>
      <c r="D64" s="101"/>
      <c r="E64" s="101"/>
      <c r="F64" s="118"/>
      <c r="G64" s="55">
        <v>2</v>
      </c>
      <c r="H64" s="227">
        <f>G64*30</f>
        <v>60</v>
      </c>
      <c r="I64" s="182"/>
      <c r="J64" s="106"/>
      <c r="K64" s="106"/>
      <c r="L64" s="106"/>
      <c r="M64" s="164"/>
      <c r="N64" s="63"/>
      <c r="O64" s="108"/>
      <c r="P64" s="102"/>
    </row>
    <row r="65" spans="1:16" s="14" customFormat="1" ht="15.75">
      <c r="A65" s="99" t="s">
        <v>356</v>
      </c>
      <c r="B65" s="28" t="s">
        <v>424</v>
      </c>
      <c r="C65" s="162"/>
      <c r="D65" s="101">
        <v>3</v>
      </c>
      <c r="E65" s="101"/>
      <c r="F65" s="118"/>
      <c r="G65" s="56">
        <v>1</v>
      </c>
      <c r="H65" s="479">
        <f>G65*30</f>
        <v>30</v>
      </c>
      <c r="I65" s="182">
        <f>J65+K65+L65</f>
        <v>15</v>
      </c>
      <c r="J65" s="106">
        <v>15</v>
      </c>
      <c r="K65" s="106"/>
      <c r="L65" s="106"/>
      <c r="M65" s="478">
        <f>H65-I65</f>
        <v>15</v>
      </c>
      <c r="N65" s="63">
        <v>1</v>
      </c>
      <c r="O65" s="108"/>
      <c r="P65" s="102"/>
    </row>
    <row r="66" spans="1:16" s="14" customFormat="1" ht="31.5">
      <c r="A66" s="242" t="s">
        <v>166</v>
      </c>
      <c r="B66" s="28" t="s">
        <v>174</v>
      </c>
      <c r="C66" s="225"/>
      <c r="D66" s="203"/>
      <c r="E66" s="203"/>
      <c r="F66" s="217"/>
      <c r="G66" s="55">
        <f>G67+G68</f>
        <v>3</v>
      </c>
      <c r="H66" s="234">
        <f>H67+H68</f>
        <v>90</v>
      </c>
      <c r="I66" s="229"/>
      <c r="J66" s="230"/>
      <c r="K66" s="230"/>
      <c r="L66" s="230"/>
      <c r="M66" s="231"/>
      <c r="N66" s="225"/>
      <c r="O66" s="232"/>
      <c r="P66" s="204"/>
    </row>
    <row r="67" spans="1:16" s="14" customFormat="1" ht="15.75">
      <c r="A67" s="242"/>
      <c r="B67" s="186" t="s">
        <v>200</v>
      </c>
      <c r="C67" s="225"/>
      <c r="D67" s="203"/>
      <c r="E67" s="203"/>
      <c r="F67" s="217"/>
      <c r="G67" s="55">
        <v>2</v>
      </c>
      <c r="H67" s="234">
        <f>G67*30</f>
        <v>60</v>
      </c>
      <c r="I67" s="229"/>
      <c r="J67" s="230"/>
      <c r="K67" s="230"/>
      <c r="L67" s="230"/>
      <c r="M67" s="231"/>
      <c r="N67" s="225"/>
      <c r="O67" s="232"/>
      <c r="P67" s="204"/>
    </row>
    <row r="68" spans="1:16" s="14" customFormat="1" ht="15.75">
      <c r="A68" s="242" t="s">
        <v>167</v>
      </c>
      <c r="B68" s="28" t="s">
        <v>425</v>
      </c>
      <c r="C68" s="225"/>
      <c r="D68" s="224" t="s">
        <v>45</v>
      </c>
      <c r="E68" s="203"/>
      <c r="F68" s="217"/>
      <c r="G68" s="56">
        <v>1</v>
      </c>
      <c r="H68" s="228">
        <f>G68*30</f>
        <v>30</v>
      </c>
      <c r="I68" s="229">
        <f>J68+K68+L68</f>
        <v>18</v>
      </c>
      <c r="J68" s="230">
        <v>9</v>
      </c>
      <c r="K68" s="230"/>
      <c r="L68" s="230">
        <v>9</v>
      </c>
      <c r="M68" s="231">
        <f>H68-I68</f>
        <v>12</v>
      </c>
      <c r="N68" s="225"/>
      <c r="O68" s="554">
        <v>2</v>
      </c>
      <c r="P68" s="204"/>
    </row>
    <row r="69" spans="1:16" s="14" customFormat="1" ht="15.75">
      <c r="A69" s="242" t="s">
        <v>142</v>
      </c>
      <c r="B69" s="28" t="s">
        <v>114</v>
      </c>
      <c r="C69" s="225"/>
      <c r="D69" s="224"/>
      <c r="E69" s="203"/>
      <c r="F69" s="217"/>
      <c r="G69" s="55">
        <f>G70+G71+G72</f>
        <v>6</v>
      </c>
      <c r="H69" s="234">
        <f>H70+H71+H72</f>
        <v>180</v>
      </c>
      <c r="I69" s="229"/>
      <c r="J69" s="230"/>
      <c r="K69" s="230"/>
      <c r="L69" s="230"/>
      <c r="M69" s="231"/>
      <c r="N69" s="225"/>
      <c r="O69" s="233"/>
      <c r="P69" s="204"/>
    </row>
    <row r="70" spans="1:16" s="14" customFormat="1" ht="15.75">
      <c r="A70" s="242"/>
      <c r="B70" s="186" t="s">
        <v>200</v>
      </c>
      <c r="C70" s="225"/>
      <c r="D70" s="224"/>
      <c r="E70" s="203"/>
      <c r="F70" s="217"/>
      <c r="G70" s="55">
        <v>3.5</v>
      </c>
      <c r="H70" s="234">
        <f>G70*30</f>
        <v>105</v>
      </c>
      <c r="I70" s="229"/>
      <c r="J70" s="230"/>
      <c r="K70" s="230"/>
      <c r="L70" s="230"/>
      <c r="M70" s="231"/>
      <c r="N70" s="225"/>
      <c r="O70" s="233"/>
      <c r="P70" s="204"/>
    </row>
    <row r="71" spans="1:16" s="14" customFormat="1" ht="15.75">
      <c r="A71" s="242" t="s">
        <v>175</v>
      </c>
      <c r="B71" s="28" t="s">
        <v>69</v>
      </c>
      <c r="C71" s="225"/>
      <c r="D71" s="224"/>
      <c r="E71" s="203"/>
      <c r="F71" s="217"/>
      <c r="G71" s="56">
        <v>1.5</v>
      </c>
      <c r="H71" s="228">
        <f>G71*30</f>
        <v>45</v>
      </c>
      <c r="I71" s="229">
        <f>J71+K71+L71</f>
        <v>27</v>
      </c>
      <c r="J71" s="230">
        <v>18</v>
      </c>
      <c r="K71" s="230">
        <v>9</v>
      </c>
      <c r="L71" s="230"/>
      <c r="M71" s="231">
        <f>H71-I71</f>
        <v>18</v>
      </c>
      <c r="N71" s="225"/>
      <c r="O71" s="233"/>
      <c r="P71" s="204"/>
    </row>
    <row r="72" spans="1:16" s="14" customFormat="1" ht="15.75">
      <c r="A72" s="242" t="s">
        <v>359</v>
      </c>
      <c r="B72" s="28" t="s">
        <v>69</v>
      </c>
      <c r="C72" s="225" t="s">
        <v>171</v>
      </c>
      <c r="D72" s="224"/>
      <c r="E72" s="203"/>
      <c r="F72" s="217"/>
      <c r="G72" s="56">
        <v>1</v>
      </c>
      <c r="H72" s="228">
        <f>G72*30</f>
        <v>30</v>
      </c>
      <c r="I72" s="229">
        <f>J72+K72+L72</f>
        <v>18</v>
      </c>
      <c r="J72" s="230">
        <v>9</v>
      </c>
      <c r="K72" s="230">
        <v>9</v>
      </c>
      <c r="L72" s="230"/>
      <c r="M72" s="231">
        <f>H72-I72</f>
        <v>12</v>
      </c>
      <c r="N72" s="225"/>
      <c r="O72" s="233"/>
      <c r="P72" s="204"/>
    </row>
    <row r="73" spans="1:16" s="14" customFormat="1" ht="31.5">
      <c r="A73" s="242" t="s">
        <v>153</v>
      </c>
      <c r="B73" s="28" t="s">
        <v>364</v>
      </c>
      <c r="C73" s="225"/>
      <c r="D73" s="224"/>
      <c r="E73" s="203"/>
      <c r="F73" s="217"/>
      <c r="G73" s="55">
        <f>G74+G75</f>
        <v>3</v>
      </c>
      <c r="H73" s="234">
        <f>H74+H75</f>
        <v>90</v>
      </c>
      <c r="I73" s="229"/>
      <c r="J73" s="230"/>
      <c r="K73" s="230"/>
      <c r="L73" s="230"/>
      <c r="M73" s="231"/>
      <c r="N73" s="225"/>
      <c r="O73" s="233"/>
      <c r="P73" s="204"/>
    </row>
    <row r="74" spans="1:16" s="14" customFormat="1" ht="15.75">
      <c r="A74" s="242"/>
      <c r="B74" s="186" t="s">
        <v>200</v>
      </c>
      <c r="C74" s="225"/>
      <c r="D74" s="224"/>
      <c r="E74" s="203"/>
      <c r="F74" s="217"/>
      <c r="G74" s="55">
        <v>1.5</v>
      </c>
      <c r="H74" s="234">
        <f>G74*30</f>
        <v>45</v>
      </c>
      <c r="I74" s="229"/>
      <c r="J74" s="230"/>
      <c r="K74" s="230"/>
      <c r="L74" s="230"/>
      <c r="M74" s="231"/>
      <c r="N74" s="225"/>
      <c r="O74" s="233"/>
      <c r="P74" s="204"/>
    </row>
    <row r="75" spans="1:16" s="14" customFormat="1" ht="31.5">
      <c r="A75" s="242" t="s">
        <v>216</v>
      </c>
      <c r="B75" s="28" t="s">
        <v>426</v>
      </c>
      <c r="C75" s="225" t="s">
        <v>45</v>
      </c>
      <c r="D75" s="224"/>
      <c r="E75" s="203"/>
      <c r="F75" s="217"/>
      <c r="G75" s="56">
        <v>1.5</v>
      </c>
      <c r="H75" s="228">
        <f>G75*30</f>
        <v>45</v>
      </c>
      <c r="I75" s="229">
        <f>J75+K75+L75</f>
        <v>26</v>
      </c>
      <c r="J75" s="230">
        <v>18</v>
      </c>
      <c r="K75" s="230">
        <v>4</v>
      </c>
      <c r="L75" s="230">
        <v>4</v>
      </c>
      <c r="M75" s="231">
        <f>H75-I75</f>
        <v>19</v>
      </c>
      <c r="N75" s="225"/>
      <c r="O75" s="554">
        <v>3</v>
      </c>
      <c r="P75" s="467"/>
    </row>
    <row r="76" spans="1:16" s="14" customFormat="1" ht="15.75">
      <c r="A76" s="99" t="s">
        <v>155</v>
      </c>
      <c r="B76" s="28" t="s">
        <v>168</v>
      </c>
      <c r="C76" s="100"/>
      <c r="D76" s="101"/>
      <c r="E76" s="101"/>
      <c r="F76" s="118"/>
      <c r="G76" s="170">
        <f>G77+G78+G79</f>
        <v>8.5</v>
      </c>
      <c r="H76" s="181">
        <f>H77+H78+H79</f>
        <v>255</v>
      </c>
      <c r="I76" s="182"/>
      <c r="J76" s="106"/>
      <c r="K76" s="101"/>
      <c r="L76" s="106"/>
      <c r="M76" s="164"/>
      <c r="N76" s="63"/>
      <c r="O76" s="108"/>
      <c r="P76" s="102"/>
    </row>
    <row r="77" spans="1:16" s="14" customFormat="1" ht="15.75">
      <c r="A77" s="99"/>
      <c r="B77" s="186" t="s">
        <v>200</v>
      </c>
      <c r="C77" s="100"/>
      <c r="D77" s="101"/>
      <c r="E77" s="101"/>
      <c r="F77" s="118"/>
      <c r="G77" s="170">
        <v>4</v>
      </c>
      <c r="H77" s="181">
        <f aca="true" t="shared" si="1" ref="H77:H83">G77*30</f>
        <v>120</v>
      </c>
      <c r="I77" s="63"/>
      <c r="J77" s="101"/>
      <c r="K77" s="101"/>
      <c r="L77" s="101"/>
      <c r="M77" s="118"/>
      <c r="N77" s="63"/>
      <c r="O77" s="108"/>
      <c r="P77" s="102"/>
    </row>
    <row r="78" spans="1:16" s="14" customFormat="1" ht="15.75">
      <c r="A78" s="99" t="s">
        <v>217</v>
      </c>
      <c r="B78" s="28" t="s">
        <v>69</v>
      </c>
      <c r="C78" s="100"/>
      <c r="D78" s="101"/>
      <c r="E78" s="101"/>
      <c r="F78" s="118"/>
      <c r="G78" s="220">
        <v>3</v>
      </c>
      <c r="H78" s="221">
        <f t="shared" si="1"/>
        <v>90</v>
      </c>
      <c r="I78" s="182">
        <f>J78+K78+L78</f>
        <v>60</v>
      </c>
      <c r="J78" s="106">
        <v>30</v>
      </c>
      <c r="K78" s="106"/>
      <c r="L78" s="106">
        <v>30</v>
      </c>
      <c r="M78" s="164">
        <f>H78-I78</f>
        <v>30</v>
      </c>
      <c r="N78" s="63"/>
      <c r="O78" s="108"/>
      <c r="P78" s="102"/>
    </row>
    <row r="79" spans="1:16" s="14" customFormat="1" ht="15.75">
      <c r="A79" s="99" t="s">
        <v>218</v>
      </c>
      <c r="B79" s="28" t="s">
        <v>69</v>
      </c>
      <c r="C79" s="162" t="s">
        <v>170</v>
      </c>
      <c r="D79" s="101"/>
      <c r="E79" s="101"/>
      <c r="F79" s="118"/>
      <c r="G79" s="220">
        <v>1.5</v>
      </c>
      <c r="H79" s="221">
        <f t="shared" si="1"/>
        <v>45</v>
      </c>
      <c r="I79" s="182">
        <f>J79+K79+L79</f>
        <v>27</v>
      </c>
      <c r="J79" s="106">
        <v>18</v>
      </c>
      <c r="K79" s="106"/>
      <c r="L79" s="106">
        <v>9</v>
      </c>
      <c r="M79" s="164">
        <f>H79-I79</f>
        <v>18</v>
      </c>
      <c r="N79" s="63"/>
      <c r="O79" s="108"/>
      <c r="P79" s="102"/>
    </row>
    <row r="80" spans="1:16" s="14" customFormat="1" ht="15.75">
      <c r="A80" s="99" t="s">
        <v>172</v>
      </c>
      <c r="B80" s="28" t="s">
        <v>173</v>
      </c>
      <c r="C80" s="162" t="s">
        <v>170</v>
      </c>
      <c r="D80" s="101"/>
      <c r="E80" s="101"/>
      <c r="F80" s="118"/>
      <c r="G80" s="220">
        <v>5</v>
      </c>
      <c r="H80" s="221">
        <f t="shared" si="1"/>
        <v>150</v>
      </c>
      <c r="I80" s="182">
        <f>J80+K80+L80</f>
        <v>63</v>
      </c>
      <c r="J80" s="106">
        <v>45</v>
      </c>
      <c r="K80" s="106">
        <v>9</v>
      </c>
      <c r="L80" s="106">
        <v>9</v>
      </c>
      <c r="M80" s="164">
        <f>H80-I80</f>
        <v>87</v>
      </c>
      <c r="N80" s="63"/>
      <c r="O80" s="108"/>
      <c r="P80" s="102"/>
    </row>
    <row r="81" spans="1:16" s="14" customFormat="1" ht="15.75">
      <c r="A81" s="99" t="s">
        <v>176</v>
      </c>
      <c r="B81" s="28" t="s">
        <v>113</v>
      </c>
      <c r="C81" s="162"/>
      <c r="D81" s="101"/>
      <c r="E81" s="101"/>
      <c r="F81" s="118"/>
      <c r="G81" s="170">
        <f>G82+G83</f>
        <v>6</v>
      </c>
      <c r="H81" s="181">
        <f>H82+H83</f>
        <v>180</v>
      </c>
      <c r="I81" s="182"/>
      <c r="J81" s="106"/>
      <c r="K81" s="106"/>
      <c r="L81" s="106"/>
      <c r="M81" s="164"/>
      <c r="N81" s="63"/>
      <c r="O81" s="108"/>
      <c r="P81" s="102"/>
    </row>
    <row r="82" spans="1:16" s="14" customFormat="1" ht="15.75">
      <c r="A82" s="99"/>
      <c r="B82" s="186" t="s">
        <v>200</v>
      </c>
      <c r="C82" s="162"/>
      <c r="D82" s="101"/>
      <c r="E82" s="101"/>
      <c r="F82" s="118"/>
      <c r="G82" s="170">
        <v>3.5</v>
      </c>
      <c r="H82" s="181">
        <f t="shared" si="1"/>
        <v>105</v>
      </c>
      <c r="I82" s="182"/>
      <c r="J82" s="106"/>
      <c r="K82" s="106"/>
      <c r="L82" s="106"/>
      <c r="M82" s="164"/>
      <c r="N82" s="63"/>
      <c r="O82" s="108"/>
      <c r="P82" s="102"/>
    </row>
    <row r="83" spans="1:16" s="14" customFormat="1" ht="15.75">
      <c r="A83" s="99" t="s">
        <v>177</v>
      </c>
      <c r="B83" s="28" t="s">
        <v>69</v>
      </c>
      <c r="C83" s="162">
        <v>1</v>
      </c>
      <c r="D83" s="101"/>
      <c r="E83" s="101"/>
      <c r="F83" s="118"/>
      <c r="G83" s="220">
        <v>2.5</v>
      </c>
      <c r="H83" s="221">
        <f t="shared" si="1"/>
        <v>75</v>
      </c>
      <c r="I83" s="182">
        <f>J83+K83+L83</f>
        <v>44</v>
      </c>
      <c r="J83" s="106">
        <v>30</v>
      </c>
      <c r="K83" s="106">
        <v>6</v>
      </c>
      <c r="L83" s="106">
        <v>8</v>
      </c>
      <c r="M83" s="164">
        <f>H83-I83</f>
        <v>31</v>
      </c>
      <c r="N83" s="63"/>
      <c r="O83" s="108"/>
      <c r="P83" s="102"/>
    </row>
    <row r="84" spans="1:16" s="14" customFormat="1" ht="31.5" customHeight="1">
      <c r="A84" s="99" t="s">
        <v>219</v>
      </c>
      <c r="B84" s="28" t="s">
        <v>347</v>
      </c>
      <c r="C84" s="162"/>
      <c r="D84" s="101"/>
      <c r="E84" s="101"/>
      <c r="F84" s="118"/>
      <c r="G84" s="170">
        <f>G85+G86</f>
        <v>6</v>
      </c>
      <c r="H84" s="181">
        <f>H85+H86</f>
        <v>180</v>
      </c>
      <c r="I84" s="182"/>
      <c r="J84" s="106"/>
      <c r="K84" s="106"/>
      <c r="L84" s="106"/>
      <c r="M84" s="164"/>
      <c r="N84" s="63"/>
      <c r="O84" s="108"/>
      <c r="P84" s="102"/>
    </row>
    <row r="85" spans="1:16" s="14" customFormat="1" ht="15.75">
      <c r="A85" s="340"/>
      <c r="B85" s="186" t="s">
        <v>200</v>
      </c>
      <c r="C85" s="162"/>
      <c r="D85" s="101"/>
      <c r="E85" s="101"/>
      <c r="F85" s="118"/>
      <c r="G85" s="170">
        <v>3.5</v>
      </c>
      <c r="H85" s="181">
        <f>G85*30</f>
        <v>105</v>
      </c>
      <c r="I85" s="182"/>
      <c r="J85" s="106"/>
      <c r="K85" s="106"/>
      <c r="L85" s="106"/>
      <c r="M85" s="164"/>
      <c r="N85" s="109"/>
      <c r="O85" s="101"/>
      <c r="P85" s="102"/>
    </row>
    <row r="86" spans="1:16" s="14" customFormat="1" ht="15.75">
      <c r="A86" s="340" t="s">
        <v>339</v>
      </c>
      <c r="B86" s="28" t="s">
        <v>69</v>
      </c>
      <c r="C86" s="162" t="s">
        <v>171</v>
      </c>
      <c r="D86" s="101"/>
      <c r="E86" s="101"/>
      <c r="F86" s="118"/>
      <c r="G86" s="220">
        <v>2.5</v>
      </c>
      <c r="H86" s="221">
        <f>G86*30</f>
        <v>75</v>
      </c>
      <c r="I86" s="182">
        <f>J86+K86+L86</f>
        <v>45</v>
      </c>
      <c r="J86" s="106">
        <v>27</v>
      </c>
      <c r="K86" s="106">
        <v>18</v>
      </c>
      <c r="L86" s="106"/>
      <c r="M86" s="164">
        <f>H86-I86</f>
        <v>30</v>
      </c>
      <c r="N86" s="109"/>
      <c r="O86" s="101"/>
      <c r="P86" s="102"/>
    </row>
    <row r="87" spans="1:16" s="14" customFormat="1" ht="15.75">
      <c r="A87" s="340" t="s">
        <v>220</v>
      </c>
      <c r="B87" s="28" t="s">
        <v>82</v>
      </c>
      <c r="C87" s="162"/>
      <c r="D87" s="101"/>
      <c r="E87" s="101"/>
      <c r="F87" s="118"/>
      <c r="G87" s="170">
        <f>G88+G89+G90</f>
        <v>11</v>
      </c>
      <c r="H87" s="181">
        <f>H88+H89+H90</f>
        <v>330</v>
      </c>
      <c r="I87" s="182"/>
      <c r="J87" s="106"/>
      <c r="K87" s="106"/>
      <c r="L87" s="106"/>
      <c r="M87" s="164"/>
      <c r="N87" s="109"/>
      <c r="O87" s="101"/>
      <c r="P87" s="102"/>
    </row>
    <row r="88" spans="1:16" s="14" customFormat="1" ht="15.75">
      <c r="A88" s="241"/>
      <c r="B88" s="186" t="s">
        <v>200</v>
      </c>
      <c r="C88" s="193"/>
      <c r="D88" s="194"/>
      <c r="E88" s="194"/>
      <c r="F88" s="195"/>
      <c r="G88" s="170">
        <v>6.5</v>
      </c>
      <c r="H88" s="181">
        <f>G88*30</f>
        <v>195</v>
      </c>
      <c r="I88" s="156"/>
      <c r="J88" s="157"/>
      <c r="K88" s="157"/>
      <c r="L88" s="157"/>
      <c r="M88" s="158"/>
      <c r="N88" s="109"/>
      <c r="O88" s="108"/>
      <c r="P88" s="102"/>
    </row>
    <row r="89" spans="1:16" s="14" customFormat="1" ht="15.75">
      <c r="A89" s="241" t="s">
        <v>221</v>
      </c>
      <c r="B89" s="198" t="s">
        <v>69</v>
      </c>
      <c r="C89" s="193"/>
      <c r="D89" s="194"/>
      <c r="E89" s="194"/>
      <c r="F89" s="195"/>
      <c r="G89" s="220">
        <v>2.5</v>
      </c>
      <c r="H89" s="221">
        <f>G89*30</f>
        <v>75</v>
      </c>
      <c r="I89" s="156">
        <f>J89+K89+L89</f>
        <v>45</v>
      </c>
      <c r="J89" s="157">
        <v>30</v>
      </c>
      <c r="K89" s="157">
        <v>15</v>
      </c>
      <c r="L89" s="157"/>
      <c r="M89" s="158">
        <f>H89-I89</f>
        <v>30</v>
      </c>
      <c r="N89" s="159"/>
      <c r="O89" s="160"/>
      <c r="P89" s="161"/>
    </row>
    <row r="90" spans="1:16" s="14" customFormat="1" ht="15.75">
      <c r="A90" s="241" t="s">
        <v>222</v>
      </c>
      <c r="B90" s="198" t="s">
        <v>69</v>
      </c>
      <c r="C90" s="193" t="s">
        <v>170</v>
      </c>
      <c r="D90" s="194"/>
      <c r="E90" s="194"/>
      <c r="F90" s="195"/>
      <c r="G90" s="220">
        <v>2</v>
      </c>
      <c r="H90" s="221">
        <f>G90*30</f>
        <v>60</v>
      </c>
      <c r="I90" s="156">
        <f>J90+K90+L90</f>
        <v>36</v>
      </c>
      <c r="J90" s="157">
        <v>18</v>
      </c>
      <c r="K90" s="157">
        <v>9</v>
      </c>
      <c r="L90" s="157">
        <v>9</v>
      </c>
      <c r="M90" s="158">
        <f>H90-I90</f>
        <v>24</v>
      </c>
      <c r="N90" s="159"/>
      <c r="O90" s="160"/>
      <c r="P90" s="161"/>
    </row>
    <row r="91" spans="1:16" s="14" customFormat="1" ht="15.75">
      <c r="A91" s="99" t="s">
        <v>223</v>
      </c>
      <c r="B91" s="28" t="s">
        <v>193</v>
      </c>
      <c r="C91" s="162"/>
      <c r="D91" s="101"/>
      <c r="E91" s="101"/>
      <c r="F91" s="118"/>
      <c r="G91" s="170">
        <f>G92+G93</f>
        <v>5</v>
      </c>
      <c r="H91" s="181">
        <f>H92+H93</f>
        <v>150</v>
      </c>
      <c r="I91" s="182"/>
      <c r="J91" s="106"/>
      <c r="K91" s="106"/>
      <c r="L91" s="106"/>
      <c r="M91" s="164"/>
      <c r="N91" s="63"/>
      <c r="O91" s="101"/>
      <c r="P91" s="102"/>
    </row>
    <row r="92" spans="1:16" s="14" customFormat="1" ht="15.75">
      <c r="A92" s="243"/>
      <c r="B92" s="186" t="s">
        <v>200</v>
      </c>
      <c r="C92" s="210"/>
      <c r="D92" s="101"/>
      <c r="E92" s="101"/>
      <c r="F92" s="118"/>
      <c r="G92" s="170">
        <v>3.5</v>
      </c>
      <c r="H92" s="181">
        <f>G92*30</f>
        <v>105</v>
      </c>
      <c r="I92" s="182"/>
      <c r="J92" s="106"/>
      <c r="K92" s="106"/>
      <c r="L92" s="106"/>
      <c r="M92" s="164"/>
      <c r="N92" s="63"/>
      <c r="O92" s="101"/>
      <c r="P92" s="102"/>
    </row>
    <row r="93" spans="1:16" s="14" customFormat="1" ht="16.5" thickBot="1">
      <c r="A93" s="244" t="s">
        <v>224</v>
      </c>
      <c r="B93" s="28" t="s">
        <v>69</v>
      </c>
      <c r="C93" s="209"/>
      <c r="D93" s="201">
        <v>1</v>
      </c>
      <c r="E93" s="201"/>
      <c r="F93" s="218"/>
      <c r="G93" s="199">
        <v>1.5</v>
      </c>
      <c r="H93" s="200">
        <f>G93*30</f>
        <v>45</v>
      </c>
      <c r="I93" s="219">
        <f>J93+K93+L93</f>
        <v>30</v>
      </c>
      <c r="J93" s="139">
        <v>30</v>
      </c>
      <c r="K93" s="139"/>
      <c r="L93" s="542">
        <v>0</v>
      </c>
      <c r="M93" s="223">
        <f>H93-I93</f>
        <v>15</v>
      </c>
      <c r="N93" s="65"/>
      <c r="O93" s="201"/>
      <c r="P93" s="172"/>
    </row>
    <row r="94" spans="1:16" s="14" customFormat="1" ht="16.5" thickBot="1">
      <c r="A94" s="828" t="s">
        <v>57</v>
      </c>
      <c r="B94" s="829"/>
      <c r="C94" s="829"/>
      <c r="D94" s="829"/>
      <c r="E94" s="829"/>
      <c r="F94" s="829"/>
      <c r="G94" s="222">
        <f>G95+G96</f>
        <v>119.5</v>
      </c>
      <c r="H94" s="32">
        <f>H95+H96</f>
        <v>3585</v>
      </c>
      <c r="I94" s="30"/>
      <c r="J94" s="29"/>
      <c r="K94" s="29"/>
      <c r="L94" s="61"/>
      <c r="M94" s="31"/>
      <c r="N94" s="120"/>
      <c r="O94" s="124"/>
      <c r="P94" s="125"/>
    </row>
    <row r="95" spans="1:16" s="14" customFormat="1" ht="16.5" thickBot="1">
      <c r="A95" s="814" t="s">
        <v>357</v>
      </c>
      <c r="B95" s="815"/>
      <c r="C95" s="815"/>
      <c r="D95" s="815"/>
      <c r="E95" s="815"/>
      <c r="F95" s="815"/>
      <c r="G95" s="222">
        <f>G32+G34+G38+G42+G45+G48+G49+G51+G54+G58+G61+G64+G67+G70+G74+G77+G82+G85+G88+G92</f>
        <v>70</v>
      </c>
      <c r="H95" s="480">
        <f>H32+H34+H38+H42+H45+H48+H49+H51+H54+H58+H61+H64+H67+H70+H74+H77+H82+H85+H88+H92</f>
        <v>2100</v>
      </c>
      <c r="I95" s="30"/>
      <c r="J95" s="29"/>
      <c r="K95" s="29"/>
      <c r="L95" s="61"/>
      <c r="M95" s="31"/>
      <c r="N95" s="123"/>
      <c r="O95" s="124"/>
      <c r="P95" s="125"/>
    </row>
    <row r="96" spans="1:16" s="14" customFormat="1" ht="16.5" thickBot="1">
      <c r="A96" s="880" t="s">
        <v>103</v>
      </c>
      <c r="B96" s="881"/>
      <c r="C96" s="881"/>
      <c r="D96" s="881"/>
      <c r="E96" s="881"/>
      <c r="F96" s="881"/>
      <c r="G96" s="222">
        <f>G35+G39+G40+G43+G46+G47+G52+G55+G56+G59+G62+G65+G68+G71+G72+G75+G78+G79+G80+G83+G86+G89+G90+G93</f>
        <v>49.5</v>
      </c>
      <c r="H96" s="480">
        <f aca="true" t="shared" si="2" ref="H96:M96">H35+H39+H40+H43+H46+H47+H52+H55+H56+H59+H62+H65+H68+H71+H72+H75+H78+H79+H80+H83+H86+H89+H90+H93</f>
        <v>1485</v>
      </c>
      <c r="I96" s="481">
        <f t="shared" si="2"/>
        <v>836</v>
      </c>
      <c r="J96" s="482">
        <f t="shared" si="2"/>
        <v>494</v>
      </c>
      <c r="K96" s="482">
        <f t="shared" si="2"/>
        <v>143</v>
      </c>
      <c r="L96" s="482">
        <f t="shared" si="2"/>
        <v>199</v>
      </c>
      <c r="M96" s="483">
        <f t="shared" si="2"/>
        <v>649</v>
      </c>
      <c r="N96" s="168"/>
      <c r="O96" s="169"/>
      <c r="P96" s="166"/>
    </row>
    <row r="97" spans="1:16" s="14" customFormat="1" ht="16.5" thickBot="1">
      <c r="A97" s="814" t="s">
        <v>104</v>
      </c>
      <c r="B97" s="815"/>
      <c r="C97" s="815"/>
      <c r="D97" s="815"/>
      <c r="E97" s="815"/>
      <c r="F97" s="815"/>
      <c r="G97" s="815"/>
      <c r="H97" s="815"/>
      <c r="I97" s="815"/>
      <c r="J97" s="815"/>
      <c r="K97" s="815"/>
      <c r="L97" s="815"/>
      <c r="M97" s="815"/>
      <c r="N97" s="815"/>
      <c r="O97" s="815"/>
      <c r="P97" s="879"/>
    </row>
    <row r="98" spans="1:16" ht="15.75">
      <c r="A98" s="245" t="s">
        <v>139</v>
      </c>
      <c r="B98" s="254" t="s">
        <v>203</v>
      </c>
      <c r="C98" s="247"/>
      <c r="D98" s="248" t="s">
        <v>70</v>
      </c>
      <c r="E98" s="248"/>
      <c r="F98" s="249"/>
      <c r="G98" s="257">
        <v>3</v>
      </c>
      <c r="H98" s="258">
        <f>G98*30</f>
        <v>90</v>
      </c>
      <c r="I98" s="247"/>
      <c r="J98" s="248"/>
      <c r="K98" s="248"/>
      <c r="L98" s="248"/>
      <c r="M98" s="249"/>
      <c r="N98" s="247"/>
      <c r="O98" s="248"/>
      <c r="P98" s="249"/>
    </row>
    <row r="99" spans="1:16" ht="31.5">
      <c r="A99" s="246" t="s">
        <v>140</v>
      </c>
      <c r="B99" s="255" t="s">
        <v>204</v>
      </c>
      <c r="C99" s="250"/>
      <c r="D99" s="251" t="s">
        <v>70</v>
      </c>
      <c r="E99" s="251"/>
      <c r="F99" s="252"/>
      <c r="G99" s="262">
        <v>6</v>
      </c>
      <c r="H99" s="263">
        <f>G99*30</f>
        <v>180</v>
      </c>
      <c r="I99" s="250"/>
      <c r="J99" s="251"/>
      <c r="K99" s="251"/>
      <c r="L99" s="251"/>
      <c r="M99" s="252"/>
      <c r="N99" s="250"/>
      <c r="O99" s="265"/>
      <c r="P99" s="252"/>
    </row>
    <row r="100" spans="1:16" ht="16.5" thickBot="1">
      <c r="A100" s="64" t="s">
        <v>178</v>
      </c>
      <c r="B100" s="256" t="s">
        <v>65</v>
      </c>
      <c r="C100" s="6"/>
      <c r="D100" s="5" t="s">
        <v>46</v>
      </c>
      <c r="E100" s="5"/>
      <c r="F100" s="253"/>
      <c r="G100" s="267">
        <v>3</v>
      </c>
      <c r="H100" s="268">
        <f>G100*30</f>
        <v>90</v>
      </c>
      <c r="I100" s="269"/>
      <c r="J100" s="139"/>
      <c r="K100" s="139"/>
      <c r="L100" s="139"/>
      <c r="M100" s="270"/>
      <c r="N100" s="274"/>
      <c r="O100" s="275"/>
      <c r="P100" s="276"/>
    </row>
    <row r="101" spans="1:16" s="12" customFormat="1" ht="16.5" thickBot="1">
      <c r="A101" s="814" t="s">
        <v>105</v>
      </c>
      <c r="B101" s="815"/>
      <c r="C101" s="815"/>
      <c r="D101" s="815"/>
      <c r="E101" s="815"/>
      <c r="F101" s="879"/>
      <c r="G101" s="27">
        <f>G102+G103</f>
        <v>12</v>
      </c>
      <c r="H101" s="277">
        <f>H102+H103</f>
        <v>360</v>
      </c>
      <c r="I101" s="48"/>
      <c r="J101" s="49"/>
      <c r="K101" s="49"/>
      <c r="L101" s="49"/>
      <c r="M101" s="50"/>
      <c r="N101" s="48"/>
      <c r="O101" s="49"/>
      <c r="P101" s="50"/>
    </row>
    <row r="102" spans="1:16" s="12" customFormat="1" ht="16.5" thickBot="1">
      <c r="A102" s="814" t="s">
        <v>102</v>
      </c>
      <c r="B102" s="815"/>
      <c r="C102" s="815"/>
      <c r="D102" s="815"/>
      <c r="E102" s="815"/>
      <c r="F102" s="879"/>
      <c r="G102" s="27">
        <f>G98+G99</f>
        <v>9</v>
      </c>
      <c r="H102" s="277">
        <f>H98+H99</f>
        <v>270</v>
      </c>
      <c r="I102" s="48"/>
      <c r="J102" s="49"/>
      <c r="K102" s="49"/>
      <c r="L102" s="49"/>
      <c r="M102" s="50"/>
      <c r="N102" s="48"/>
      <c r="O102" s="49"/>
      <c r="P102" s="50"/>
    </row>
    <row r="103" spans="1:16" s="12" customFormat="1" ht="16.5" thickBot="1">
      <c r="A103" s="880" t="s">
        <v>103</v>
      </c>
      <c r="B103" s="881"/>
      <c r="C103" s="881"/>
      <c r="D103" s="881"/>
      <c r="E103" s="881"/>
      <c r="F103" s="882"/>
      <c r="G103" s="27">
        <f>G100</f>
        <v>3</v>
      </c>
      <c r="H103" s="277">
        <f>H100</f>
        <v>90</v>
      </c>
      <c r="I103" s="48"/>
      <c r="J103" s="49"/>
      <c r="K103" s="49"/>
      <c r="L103" s="49"/>
      <c r="M103" s="50"/>
      <c r="N103" s="48"/>
      <c r="O103" s="49"/>
      <c r="P103" s="50"/>
    </row>
    <row r="104" spans="1:16" s="12" customFormat="1" ht="16.5" thickBot="1">
      <c r="A104" s="814" t="s">
        <v>106</v>
      </c>
      <c r="B104" s="815"/>
      <c r="C104" s="815"/>
      <c r="D104" s="815"/>
      <c r="E104" s="815"/>
      <c r="F104" s="815"/>
      <c r="G104" s="815"/>
      <c r="H104" s="815"/>
      <c r="I104" s="815"/>
      <c r="J104" s="815"/>
      <c r="K104" s="815"/>
      <c r="L104" s="815"/>
      <c r="M104" s="815"/>
      <c r="N104" s="815"/>
      <c r="O104" s="815"/>
      <c r="P104" s="879"/>
    </row>
    <row r="105" spans="1:16" ht="16.5" thickBot="1">
      <c r="A105" s="64" t="s">
        <v>107</v>
      </c>
      <c r="B105" s="280" t="s">
        <v>100</v>
      </c>
      <c r="C105" s="281" t="s">
        <v>108</v>
      </c>
      <c r="D105" s="282"/>
      <c r="E105" s="282"/>
      <c r="F105" s="283"/>
      <c r="G105" s="284">
        <v>12</v>
      </c>
      <c r="H105" s="285">
        <f>G105*30</f>
        <v>360</v>
      </c>
      <c r="I105" s="286"/>
      <c r="J105" s="287"/>
      <c r="K105" s="287"/>
      <c r="L105" s="287"/>
      <c r="M105" s="31"/>
      <c r="N105" s="288"/>
      <c r="O105" s="291"/>
      <c r="P105" s="290"/>
    </row>
    <row r="106" spans="1:16" s="12" customFormat="1" ht="16.5" thickBot="1">
      <c r="A106" s="883" t="s">
        <v>109</v>
      </c>
      <c r="B106" s="884"/>
      <c r="C106" s="884"/>
      <c r="D106" s="884"/>
      <c r="E106" s="884"/>
      <c r="F106" s="885"/>
      <c r="G106" s="292">
        <f>G105</f>
        <v>12</v>
      </c>
      <c r="H106" s="293">
        <f>H105</f>
        <v>360</v>
      </c>
      <c r="I106" s="294"/>
      <c r="J106" s="49"/>
      <c r="K106" s="295"/>
      <c r="L106" s="49"/>
      <c r="M106" s="296"/>
      <c r="N106" s="294"/>
      <c r="O106" s="49"/>
      <c r="P106" s="296"/>
    </row>
    <row r="107" spans="1:17" s="12" customFormat="1" ht="16.5" customHeight="1" thickBot="1">
      <c r="A107" s="886" t="s">
        <v>73</v>
      </c>
      <c r="B107" s="887"/>
      <c r="C107" s="887"/>
      <c r="D107" s="887"/>
      <c r="E107" s="887"/>
      <c r="F107" s="888"/>
      <c r="G107" s="43">
        <f>G108+G109</f>
        <v>180</v>
      </c>
      <c r="H107" s="196">
        <f>H108+H109</f>
        <v>5400</v>
      </c>
      <c r="I107" s="45"/>
      <c r="J107" s="46"/>
      <c r="K107" s="46"/>
      <c r="L107" s="46"/>
      <c r="M107" s="47"/>
      <c r="N107" s="45"/>
      <c r="O107" s="46"/>
      <c r="P107" s="47"/>
      <c r="Q107" s="183"/>
    </row>
    <row r="108" spans="1:17" s="12" customFormat="1" ht="16.5" customHeight="1" thickBot="1">
      <c r="A108" s="814" t="s">
        <v>102</v>
      </c>
      <c r="B108" s="815"/>
      <c r="C108" s="815"/>
      <c r="D108" s="815"/>
      <c r="E108" s="815"/>
      <c r="F108" s="879"/>
      <c r="G108" s="126">
        <f>G29+G95+G102</f>
        <v>111</v>
      </c>
      <c r="H108" s="197">
        <f>H29+H95+H102</f>
        <v>3330</v>
      </c>
      <c r="I108" s="48"/>
      <c r="J108" s="29"/>
      <c r="K108" s="49"/>
      <c r="L108" s="49"/>
      <c r="M108" s="50"/>
      <c r="N108" s="48"/>
      <c r="O108" s="49"/>
      <c r="P108" s="50"/>
      <c r="Q108" s="183"/>
    </row>
    <row r="109" spans="1:17" s="12" customFormat="1" ht="16.5" customHeight="1" thickBot="1">
      <c r="A109" s="609" t="s">
        <v>103</v>
      </c>
      <c r="B109" s="899"/>
      <c r="C109" s="899"/>
      <c r="D109" s="899"/>
      <c r="E109" s="899"/>
      <c r="F109" s="900"/>
      <c r="G109" s="52">
        <f aca="true" t="shared" si="3" ref="G109:P109">G30+G96+G103+G106</f>
        <v>69</v>
      </c>
      <c r="H109" s="60">
        <f t="shared" si="3"/>
        <v>2070</v>
      </c>
      <c r="I109" s="30">
        <f t="shared" si="3"/>
        <v>896</v>
      </c>
      <c r="J109" s="29">
        <f t="shared" si="3"/>
        <v>532</v>
      </c>
      <c r="K109" s="29">
        <f t="shared" si="3"/>
        <v>143</v>
      </c>
      <c r="L109" s="29">
        <f t="shared" si="3"/>
        <v>221</v>
      </c>
      <c r="M109" s="31">
        <f t="shared" si="3"/>
        <v>724</v>
      </c>
      <c r="N109" s="30">
        <f t="shared" si="3"/>
        <v>0</v>
      </c>
      <c r="O109" s="29">
        <f t="shared" si="3"/>
        <v>0</v>
      </c>
      <c r="P109" s="31">
        <f t="shared" si="3"/>
        <v>0</v>
      </c>
      <c r="Q109" s="183"/>
    </row>
    <row r="110" spans="1:16" ht="16.5" thickBot="1">
      <c r="A110" s="831" t="s">
        <v>146</v>
      </c>
      <c r="B110" s="832"/>
      <c r="C110" s="832"/>
      <c r="D110" s="832"/>
      <c r="E110" s="832"/>
      <c r="F110" s="832"/>
      <c r="G110" s="832"/>
      <c r="H110" s="832"/>
      <c r="I110" s="832"/>
      <c r="J110" s="832"/>
      <c r="K110" s="832"/>
      <c r="L110" s="832"/>
      <c r="M110" s="832"/>
      <c r="N110" s="832"/>
      <c r="O110" s="832"/>
      <c r="P110" s="833"/>
    </row>
    <row r="111" spans="1:16" ht="16.5" thickBot="1">
      <c r="A111" s="831" t="s">
        <v>241</v>
      </c>
      <c r="B111" s="832"/>
      <c r="C111" s="832"/>
      <c r="D111" s="832"/>
      <c r="E111" s="832"/>
      <c r="F111" s="832"/>
      <c r="G111" s="832"/>
      <c r="H111" s="832"/>
      <c r="I111" s="832"/>
      <c r="J111" s="832"/>
      <c r="K111" s="832"/>
      <c r="L111" s="832"/>
      <c r="M111" s="832"/>
      <c r="N111" s="832"/>
      <c r="O111" s="832"/>
      <c r="P111" s="833"/>
    </row>
    <row r="112" spans="1:16" ht="31.5">
      <c r="A112" s="59" t="s">
        <v>110</v>
      </c>
      <c r="B112" s="434" t="s">
        <v>344</v>
      </c>
      <c r="C112" s="415"/>
      <c r="D112" s="416" t="s">
        <v>70</v>
      </c>
      <c r="E112" s="416"/>
      <c r="F112" s="417"/>
      <c r="G112" s="424">
        <v>3</v>
      </c>
      <c r="H112" s="410">
        <f>G112*30</f>
        <v>90</v>
      </c>
      <c r="I112" s="408"/>
      <c r="J112" s="405"/>
      <c r="K112" s="405"/>
      <c r="L112" s="405"/>
      <c r="M112" s="412"/>
      <c r="N112" s="415"/>
      <c r="O112" s="416"/>
      <c r="P112" s="326"/>
    </row>
    <row r="113" spans="1:16" ht="15.75">
      <c r="A113" s="414" t="s">
        <v>179</v>
      </c>
      <c r="B113" s="435" t="s">
        <v>243</v>
      </c>
      <c r="C113" s="418"/>
      <c r="D113" s="419" t="s">
        <v>70</v>
      </c>
      <c r="E113" s="419"/>
      <c r="F113" s="420"/>
      <c r="G113" s="426">
        <v>3</v>
      </c>
      <c r="H113" s="427">
        <f>G113*30</f>
        <v>90</v>
      </c>
      <c r="I113" s="418"/>
      <c r="J113" s="419"/>
      <c r="K113" s="419"/>
      <c r="L113" s="419"/>
      <c r="M113" s="420"/>
      <c r="N113" s="418"/>
      <c r="O113" s="419"/>
      <c r="P113" s="429"/>
    </row>
    <row r="114" spans="1:16" ht="15.75">
      <c r="A114" s="414" t="s">
        <v>181</v>
      </c>
      <c r="B114" s="435" t="s">
        <v>244</v>
      </c>
      <c r="C114" s="418"/>
      <c r="D114" s="419" t="s">
        <v>70</v>
      </c>
      <c r="E114" s="419"/>
      <c r="F114" s="420"/>
      <c r="G114" s="426">
        <v>3</v>
      </c>
      <c r="H114" s="427">
        <f aca="true" t="shared" si="4" ref="H114:H135">G114*30</f>
        <v>90</v>
      </c>
      <c r="I114" s="418"/>
      <c r="J114" s="419"/>
      <c r="K114" s="419"/>
      <c r="L114" s="419"/>
      <c r="M114" s="420"/>
      <c r="N114" s="418"/>
      <c r="O114" s="419"/>
      <c r="P114" s="429"/>
    </row>
    <row r="115" spans="1:16" ht="15.75">
      <c r="A115" s="414" t="s">
        <v>182</v>
      </c>
      <c r="B115" s="435" t="s">
        <v>245</v>
      </c>
      <c r="C115" s="418"/>
      <c r="D115" s="419" t="s">
        <v>70</v>
      </c>
      <c r="E115" s="419"/>
      <c r="F115" s="420"/>
      <c r="G115" s="426">
        <v>3</v>
      </c>
      <c r="H115" s="427">
        <f t="shared" si="4"/>
        <v>90</v>
      </c>
      <c r="I115" s="418"/>
      <c r="J115" s="419"/>
      <c r="K115" s="419"/>
      <c r="L115" s="419"/>
      <c r="M115" s="420"/>
      <c r="N115" s="418"/>
      <c r="O115" s="419"/>
      <c r="P115" s="429"/>
    </row>
    <row r="116" spans="1:16" ht="15.75">
      <c r="A116" s="414" t="s">
        <v>227</v>
      </c>
      <c r="B116" s="435" t="s">
        <v>246</v>
      </c>
      <c r="C116" s="418"/>
      <c r="D116" s="419" t="s">
        <v>70</v>
      </c>
      <c r="E116" s="419"/>
      <c r="F116" s="420"/>
      <c r="G116" s="426">
        <v>3</v>
      </c>
      <c r="H116" s="427">
        <f t="shared" si="4"/>
        <v>90</v>
      </c>
      <c r="I116" s="418"/>
      <c r="J116" s="419"/>
      <c r="K116" s="419"/>
      <c r="L116" s="419"/>
      <c r="M116" s="420"/>
      <c r="N116" s="418"/>
      <c r="O116" s="419"/>
      <c r="P116" s="429"/>
    </row>
    <row r="117" spans="1:16" ht="15.75">
      <c r="A117" s="414" t="s">
        <v>228</v>
      </c>
      <c r="B117" s="435" t="s">
        <v>247</v>
      </c>
      <c r="C117" s="418"/>
      <c r="D117" s="419" t="s">
        <v>70</v>
      </c>
      <c r="E117" s="419"/>
      <c r="F117" s="420"/>
      <c r="G117" s="426">
        <v>3</v>
      </c>
      <c r="H117" s="427">
        <f t="shared" si="4"/>
        <v>90</v>
      </c>
      <c r="I117" s="418"/>
      <c r="J117" s="419"/>
      <c r="K117" s="419"/>
      <c r="L117" s="419"/>
      <c r="M117" s="420"/>
      <c r="N117" s="418"/>
      <c r="O117" s="419"/>
      <c r="P117" s="429"/>
    </row>
    <row r="118" spans="1:16" ht="15.75">
      <c r="A118" s="414" t="s">
        <v>229</v>
      </c>
      <c r="B118" s="435" t="s">
        <v>248</v>
      </c>
      <c r="C118" s="418"/>
      <c r="D118" s="419" t="s">
        <v>70</v>
      </c>
      <c r="E118" s="419"/>
      <c r="F118" s="420"/>
      <c r="G118" s="426">
        <v>3</v>
      </c>
      <c r="H118" s="427">
        <f t="shared" si="4"/>
        <v>90</v>
      </c>
      <c r="I118" s="418"/>
      <c r="J118" s="419"/>
      <c r="K118" s="419"/>
      <c r="L118" s="419"/>
      <c r="M118" s="420"/>
      <c r="N118" s="418"/>
      <c r="O118" s="419"/>
      <c r="P118" s="429"/>
    </row>
    <row r="119" spans="1:16" ht="15.75">
      <c r="A119" s="414" t="s">
        <v>230</v>
      </c>
      <c r="B119" s="435" t="s">
        <v>249</v>
      </c>
      <c r="C119" s="418"/>
      <c r="D119" s="419" t="s">
        <v>70</v>
      </c>
      <c r="E119" s="419"/>
      <c r="F119" s="420"/>
      <c r="G119" s="426">
        <v>3</v>
      </c>
      <c r="H119" s="427">
        <f t="shared" si="4"/>
        <v>90</v>
      </c>
      <c r="I119" s="418"/>
      <c r="J119" s="419"/>
      <c r="K119" s="419"/>
      <c r="L119" s="419"/>
      <c r="M119" s="420"/>
      <c r="N119" s="418"/>
      <c r="O119" s="419"/>
      <c r="P119" s="429"/>
    </row>
    <row r="120" spans="1:16" ht="15.75">
      <c r="A120" s="414" t="s">
        <v>231</v>
      </c>
      <c r="B120" s="435" t="s">
        <v>250</v>
      </c>
      <c r="C120" s="418"/>
      <c r="D120" s="419" t="s">
        <v>70</v>
      </c>
      <c r="E120" s="419"/>
      <c r="F120" s="420"/>
      <c r="G120" s="426">
        <v>3</v>
      </c>
      <c r="H120" s="427">
        <f t="shared" si="4"/>
        <v>90</v>
      </c>
      <c r="I120" s="418"/>
      <c r="J120" s="419"/>
      <c r="K120" s="419"/>
      <c r="L120" s="419"/>
      <c r="M120" s="420"/>
      <c r="N120" s="418"/>
      <c r="O120" s="419"/>
      <c r="P120" s="429"/>
    </row>
    <row r="121" spans="1:16" ht="31.5">
      <c r="A121" s="414" t="s">
        <v>111</v>
      </c>
      <c r="B121" s="434" t="s">
        <v>345</v>
      </c>
      <c r="C121" s="418"/>
      <c r="D121" s="419" t="s">
        <v>70</v>
      </c>
      <c r="E121" s="419"/>
      <c r="F121" s="420"/>
      <c r="G121" s="425">
        <v>3</v>
      </c>
      <c r="H121" s="411">
        <f t="shared" si="4"/>
        <v>90</v>
      </c>
      <c r="I121" s="409"/>
      <c r="J121" s="406"/>
      <c r="K121" s="406"/>
      <c r="L121" s="406"/>
      <c r="M121" s="413"/>
      <c r="N121" s="418"/>
      <c r="O121" s="419"/>
      <c r="P121" s="407"/>
    </row>
    <row r="122" spans="1:16" ht="15.75">
      <c r="A122" s="414" t="s">
        <v>184</v>
      </c>
      <c r="B122" s="435" t="s">
        <v>245</v>
      </c>
      <c r="C122" s="418"/>
      <c r="D122" s="419" t="s">
        <v>70</v>
      </c>
      <c r="E122" s="419"/>
      <c r="F122" s="420"/>
      <c r="G122" s="426">
        <v>3</v>
      </c>
      <c r="H122" s="427">
        <f t="shared" si="4"/>
        <v>90</v>
      </c>
      <c r="I122" s="418"/>
      <c r="J122" s="419"/>
      <c r="K122" s="419"/>
      <c r="L122" s="419"/>
      <c r="M122" s="420"/>
      <c r="N122" s="418"/>
      <c r="O122" s="419"/>
      <c r="P122" s="429"/>
    </row>
    <row r="123" spans="1:16" ht="15.75">
      <c r="A123" s="414" t="s">
        <v>185</v>
      </c>
      <c r="B123" s="436" t="s">
        <v>251</v>
      </c>
      <c r="C123" s="418"/>
      <c r="D123" s="419" t="s">
        <v>70</v>
      </c>
      <c r="E123" s="419"/>
      <c r="F123" s="420"/>
      <c r="G123" s="426">
        <v>3</v>
      </c>
      <c r="H123" s="427">
        <f t="shared" si="4"/>
        <v>90</v>
      </c>
      <c r="I123" s="418"/>
      <c r="J123" s="419"/>
      <c r="K123" s="419"/>
      <c r="L123" s="419"/>
      <c r="M123" s="420"/>
      <c r="N123" s="418"/>
      <c r="O123" s="419"/>
      <c r="P123" s="429"/>
    </row>
    <row r="124" spans="1:16" ht="15.75">
      <c r="A124" s="414" t="s">
        <v>232</v>
      </c>
      <c r="B124" s="436" t="s">
        <v>252</v>
      </c>
      <c r="C124" s="418"/>
      <c r="D124" s="419" t="s">
        <v>70</v>
      </c>
      <c r="E124" s="419"/>
      <c r="F124" s="420"/>
      <c r="G124" s="426">
        <v>3</v>
      </c>
      <c r="H124" s="427">
        <f t="shared" si="4"/>
        <v>90</v>
      </c>
      <c r="I124" s="418"/>
      <c r="J124" s="419"/>
      <c r="K124" s="419"/>
      <c r="L124" s="419"/>
      <c r="M124" s="420"/>
      <c r="N124" s="418"/>
      <c r="O124" s="419"/>
      <c r="P124" s="429"/>
    </row>
    <row r="125" spans="1:16" ht="15.75">
      <c r="A125" s="414" t="s">
        <v>233</v>
      </c>
      <c r="B125" s="436" t="s">
        <v>253</v>
      </c>
      <c r="C125" s="418"/>
      <c r="D125" s="419" t="s">
        <v>70</v>
      </c>
      <c r="E125" s="419"/>
      <c r="F125" s="420"/>
      <c r="G125" s="426">
        <v>3</v>
      </c>
      <c r="H125" s="427">
        <f t="shared" si="4"/>
        <v>90</v>
      </c>
      <c r="I125" s="418"/>
      <c r="J125" s="419"/>
      <c r="K125" s="419"/>
      <c r="L125" s="419"/>
      <c r="M125" s="420"/>
      <c r="N125" s="418"/>
      <c r="O125" s="419"/>
      <c r="P125" s="429"/>
    </row>
    <row r="126" spans="1:16" ht="15.75">
      <c r="A126" s="414" t="s">
        <v>234</v>
      </c>
      <c r="B126" s="435" t="s">
        <v>250</v>
      </c>
      <c r="C126" s="418"/>
      <c r="D126" s="419" t="s">
        <v>70</v>
      </c>
      <c r="E126" s="419"/>
      <c r="F126" s="420"/>
      <c r="G126" s="426">
        <v>3</v>
      </c>
      <c r="H126" s="427">
        <f t="shared" si="4"/>
        <v>90</v>
      </c>
      <c r="I126" s="418"/>
      <c r="J126" s="419"/>
      <c r="K126" s="419"/>
      <c r="L126" s="419"/>
      <c r="M126" s="420"/>
      <c r="N126" s="418"/>
      <c r="O126" s="419"/>
      <c r="P126" s="429"/>
    </row>
    <row r="127" spans="1:16" ht="31.5">
      <c r="A127" s="414" t="s">
        <v>180</v>
      </c>
      <c r="B127" s="434" t="s">
        <v>346</v>
      </c>
      <c r="C127" s="418"/>
      <c r="D127" s="419" t="s">
        <v>70</v>
      </c>
      <c r="E127" s="419"/>
      <c r="F127" s="420"/>
      <c r="G127" s="425">
        <v>3</v>
      </c>
      <c r="H127" s="411">
        <f t="shared" si="4"/>
        <v>90</v>
      </c>
      <c r="I127" s="409"/>
      <c r="J127" s="406"/>
      <c r="K127" s="406"/>
      <c r="L127" s="406"/>
      <c r="M127" s="413"/>
      <c r="N127" s="418"/>
      <c r="O127" s="419"/>
      <c r="P127" s="429"/>
    </row>
    <row r="128" spans="1:16" ht="15.75">
      <c r="A128" s="414" t="s">
        <v>186</v>
      </c>
      <c r="B128" s="436" t="s">
        <v>254</v>
      </c>
      <c r="C128" s="418"/>
      <c r="D128" s="419" t="s">
        <v>70</v>
      </c>
      <c r="E128" s="419"/>
      <c r="F128" s="420"/>
      <c r="G128" s="426">
        <v>3</v>
      </c>
      <c r="H128" s="427">
        <f t="shared" si="4"/>
        <v>90</v>
      </c>
      <c r="I128" s="418"/>
      <c r="J128" s="419"/>
      <c r="K128" s="419"/>
      <c r="L128" s="419"/>
      <c r="M128" s="420"/>
      <c r="N128" s="418"/>
      <c r="O128" s="419"/>
      <c r="P128" s="429"/>
    </row>
    <row r="129" spans="1:16" ht="15.75">
      <c r="A129" s="414" t="s">
        <v>187</v>
      </c>
      <c r="B129" s="436" t="s">
        <v>255</v>
      </c>
      <c r="C129" s="418"/>
      <c r="D129" s="419" t="s">
        <v>70</v>
      </c>
      <c r="E129" s="419"/>
      <c r="F129" s="420"/>
      <c r="G129" s="426">
        <v>3</v>
      </c>
      <c r="H129" s="427">
        <f t="shared" si="4"/>
        <v>90</v>
      </c>
      <c r="I129" s="418"/>
      <c r="J129" s="419"/>
      <c r="K129" s="419"/>
      <c r="L129" s="419"/>
      <c r="M129" s="420"/>
      <c r="N129" s="418"/>
      <c r="O129" s="419"/>
      <c r="P129" s="429"/>
    </row>
    <row r="130" spans="1:16" ht="15.75">
      <c r="A130" s="414" t="s">
        <v>235</v>
      </c>
      <c r="B130" s="436" t="s">
        <v>256</v>
      </c>
      <c r="C130" s="418"/>
      <c r="D130" s="419" t="s">
        <v>70</v>
      </c>
      <c r="E130" s="419"/>
      <c r="F130" s="420"/>
      <c r="G130" s="426">
        <v>3</v>
      </c>
      <c r="H130" s="427">
        <f t="shared" si="4"/>
        <v>90</v>
      </c>
      <c r="I130" s="418"/>
      <c r="J130" s="419"/>
      <c r="K130" s="419"/>
      <c r="L130" s="419"/>
      <c r="M130" s="420"/>
      <c r="N130" s="418"/>
      <c r="O130" s="419"/>
      <c r="P130" s="429"/>
    </row>
    <row r="131" spans="1:16" ht="15.75">
      <c r="A131" s="53" t="s">
        <v>236</v>
      </c>
      <c r="B131" s="436" t="s">
        <v>245</v>
      </c>
      <c r="C131" s="421"/>
      <c r="D131" s="419" t="s">
        <v>70</v>
      </c>
      <c r="E131" s="422"/>
      <c r="F131" s="423"/>
      <c r="G131" s="55">
        <v>3</v>
      </c>
      <c r="H131" s="427">
        <f t="shared" si="4"/>
        <v>90</v>
      </c>
      <c r="I131" s="421"/>
      <c r="J131" s="422"/>
      <c r="K131" s="422"/>
      <c r="L131" s="422"/>
      <c r="M131" s="423"/>
      <c r="N131" s="421"/>
      <c r="O131" s="422"/>
      <c r="P131" s="431"/>
    </row>
    <row r="132" spans="1:16" ht="15.75">
      <c r="A132" s="53" t="s">
        <v>237</v>
      </c>
      <c r="B132" s="436" t="s">
        <v>257</v>
      </c>
      <c r="C132" s="421"/>
      <c r="D132" s="419" t="s">
        <v>70</v>
      </c>
      <c r="E132" s="422"/>
      <c r="F132" s="423"/>
      <c r="G132" s="55">
        <v>3</v>
      </c>
      <c r="H132" s="427">
        <f t="shared" si="4"/>
        <v>90</v>
      </c>
      <c r="I132" s="421"/>
      <c r="J132" s="422"/>
      <c r="K132" s="422"/>
      <c r="L132" s="422"/>
      <c r="M132" s="423"/>
      <c r="N132" s="421"/>
      <c r="O132" s="422"/>
      <c r="P132" s="431"/>
    </row>
    <row r="133" spans="1:16" ht="15.75">
      <c r="A133" s="53" t="s">
        <v>238</v>
      </c>
      <c r="B133" s="436" t="s">
        <v>258</v>
      </c>
      <c r="C133" s="421"/>
      <c r="D133" s="419" t="s">
        <v>70</v>
      </c>
      <c r="E133" s="422"/>
      <c r="F133" s="423"/>
      <c r="G133" s="55">
        <v>3</v>
      </c>
      <c r="H133" s="427">
        <f t="shared" si="4"/>
        <v>90</v>
      </c>
      <c r="I133" s="421"/>
      <c r="J133" s="422"/>
      <c r="K133" s="422"/>
      <c r="L133" s="422"/>
      <c r="M133" s="423"/>
      <c r="N133" s="421"/>
      <c r="O133" s="422"/>
      <c r="P133" s="431"/>
    </row>
    <row r="134" spans="1:16" ht="15.75">
      <c r="A134" s="53" t="s">
        <v>239</v>
      </c>
      <c r="B134" s="438" t="s">
        <v>259</v>
      </c>
      <c r="C134" s="421"/>
      <c r="D134" s="419" t="s">
        <v>70</v>
      </c>
      <c r="E134" s="422"/>
      <c r="F134" s="423"/>
      <c r="G134" s="55">
        <v>3</v>
      </c>
      <c r="H134" s="427">
        <f t="shared" si="4"/>
        <v>90</v>
      </c>
      <c r="I134" s="421"/>
      <c r="J134" s="422"/>
      <c r="K134" s="422"/>
      <c r="L134" s="422"/>
      <c r="M134" s="423"/>
      <c r="N134" s="421"/>
      <c r="O134" s="422"/>
      <c r="P134" s="431"/>
    </row>
    <row r="135" spans="1:16" ht="16.5" thickBot="1">
      <c r="A135" s="454" t="s">
        <v>240</v>
      </c>
      <c r="B135" s="436" t="s">
        <v>250</v>
      </c>
      <c r="C135" s="455"/>
      <c r="D135" s="468" t="s">
        <v>70</v>
      </c>
      <c r="E135" s="456"/>
      <c r="F135" s="457"/>
      <c r="G135" s="458">
        <v>3</v>
      </c>
      <c r="H135" s="404">
        <f t="shared" si="4"/>
        <v>90</v>
      </c>
      <c r="I135" s="455"/>
      <c r="J135" s="456"/>
      <c r="K135" s="456"/>
      <c r="L135" s="456"/>
      <c r="M135" s="457"/>
      <c r="N135" s="455"/>
      <c r="O135" s="456"/>
      <c r="P135" s="460"/>
    </row>
    <row r="136" spans="1:16" ht="16.5" thickBot="1">
      <c r="A136" s="886" t="s">
        <v>365</v>
      </c>
      <c r="B136" s="887"/>
      <c r="C136" s="887"/>
      <c r="D136" s="887"/>
      <c r="E136" s="887"/>
      <c r="F136" s="888"/>
      <c r="G136" s="27">
        <f>G112+G121+G127</f>
        <v>9</v>
      </c>
      <c r="H136" s="465">
        <f>H112+H121+H127</f>
        <v>270</v>
      </c>
      <c r="I136" s="464"/>
      <c r="J136" s="462"/>
      <c r="K136" s="462"/>
      <c r="L136" s="462"/>
      <c r="M136" s="466"/>
      <c r="N136" s="464"/>
      <c r="O136" s="462"/>
      <c r="P136" s="463"/>
    </row>
    <row r="137" spans="1:16" ht="16.5" thickBot="1">
      <c r="A137" s="846" t="s">
        <v>242</v>
      </c>
      <c r="B137" s="847"/>
      <c r="C137" s="847"/>
      <c r="D137" s="847"/>
      <c r="E137" s="847"/>
      <c r="F137" s="847"/>
      <c r="G137" s="847"/>
      <c r="H137" s="847"/>
      <c r="I137" s="847"/>
      <c r="J137" s="847"/>
      <c r="K137" s="847"/>
      <c r="L137" s="847"/>
      <c r="M137" s="847"/>
      <c r="N137" s="847"/>
      <c r="O137" s="847"/>
      <c r="P137" s="848"/>
    </row>
    <row r="138" spans="1:16" ht="31.5">
      <c r="A138" s="59" t="s">
        <v>260</v>
      </c>
      <c r="B138" s="439" t="s">
        <v>263</v>
      </c>
      <c r="C138" s="130"/>
      <c r="D138" s="128" t="s">
        <v>171</v>
      </c>
      <c r="E138" s="128"/>
      <c r="F138" s="131"/>
      <c r="G138" s="318">
        <v>5.5</v>
      </c>
      <c r="H138" s="403">
        <f>G138*30</f>
        <v>165</v>
      </c>
      <c r="I138" s="298">
        <f>J138+K138+L138</f>
        <v>63</v>
      </c>
      <c r="J138" s="299">
        <v>27</v>
      </c>
      <c r="K138" s="299"/>
      <c r="L138" s="299">
        <v>36</v>
      </c>
      <c r="M138" s="300">
        <f>H138-I138</f>
        <v>102</v>
      </c>
      <c r="N138" s="133"/>
      <c r="O138" s="128"/>
      <c r="P138" s="129"/>
    </row>
    <row r="139" spans="1:16" ht="15.75">
      <c r="A139" s="53" t="s">
        <v>261</v>
      </c>
      <c r="B139" s="437" t="s">
        <v>264</v>
      </c>
      <c r="C139" s="41"/>
      <c r="D139" s="23"/>
      <c r="E139" s="23"/>
      <c r="F139" s="306"/>
      <c r="G139" s="42">
        <f>G140+G141</f>
        <v>5.5</v>
      </c>
      <c r="H139" s="40">
        <f>H140+H141</f>
        <v>165</v>
      </c>
      <c r="I139" s="41">
        <f>I140+I141</f>
        <v>63</v>
      </c>
      <c r="J139" s="23">
        <f>J140+J141</f>
        <v>27</v>
      </c>
      <c r="K139" s="23"/>
      <c r="L139" s="23">
        <f>L140+L141</f>
        <v>36</v>
      </c>
      <c r="M139" s="306">
        <f>M140+M141</f>
        <v>102</v>
      </c>
      <c r="N139" s="22"/>
      <c r="O139" s="23"/>
      <c r="P139" s="24"/>
    </row>
    <row r="140" spans="1:16" ht="15.75">
      <c r="A140" s="53" t="s">
        <v>335</v>
      </c>
      <c r="B140" s="437" t="s">
        <v>264</v>
      </c>
      <c r="C140" s="41"/>
      <c r="D140" s="23"/>
      <c r="E140" s="23"/>
      <c r="F140" s="306"/>
      <c r="G140" s="42">
        <v>2.5</v>
      </c>
      <c r="H140" s="40">
        <f>G140*30</f>
        <v>75</v>
      </c>
      <c r="I140" s="41">
        <f>J140+K140+L140</f>
        <v>27</v>
      </c>
      <c r="J140" s="23">
        <v>9</v>
      </c>
      <c r="K140" s="23"/>
      <c r="L140" s="23">
        <v>18</v>
      </c>
      <c r="M140" s="306">
        <f>H140-I140</f>
        <v>48</v>
      </c>
      <c r="N140" s="22"/>
      <c r="O140" s="23"/>
      <c r="P140" s="24"/>
    </row>
    <row r="141" spans="1:16" ht="15.75">
      <c r="A141" s="53" t="s">
        <v>336</v>
      </c>
      <c r="B141" s="437" t="s">
        <v>264</v>
      </c>
      <c r="C141" s="41"/>
      <c r="D141" s="23" t="s">
        <v>171</v>
      </c>
      <c r="E141" s="23"/>
      <c r="F141" s="306"/>
      <c r="G141" s="42">
        <v>3</v>
      </c>
      <c r="H141" s="40">
        <f>G141*30</f>
        <v>90</v>
      </c>
      <c r="I141" s="41">
        <f>J141+K141+L141</f>
        <v>36</v>
      </c>
      <c r="J141" s="23">
        <v>18</v>
      </c>
      <c r="K141" s="23"/>
      <c r="L141" s="23">
        <v>18</v>
      </c>
      <c r="M141" s="306">
        <f>H141-I141</f>
        <v>54</v>
      </c>
      <c r="N141" s="22"/>
      <c r="O141" s="23"/>
      <c r="P141" s="24"/>
    </row>
    <row r="142" spans="1:16" ht="15.75">
      <c r="A142" s="53" t="s">
        <v>262</v>
      </c>
      <c r="B142" s="437" t="s">
        <v>265</v>
      </c>
      <c r="C142" s="41"/>
      <c r="D142" s="23"/>
      <c r="E142" s="23"/>
      <c r="F142" s="306"/>
      <c r="G142" s="42">
        <f>G143+G144</f>
        <v>5.5</v>
      </c>
      <c r="H142" s="40">
        <f>H143+H144</f>
        <v>165</v>
      </c>
      <c r="I142" s="41">
        <f>I143+I144</f>
        <v>63</v>
      </c>
      <c r="J142" s="23">
        <f>J143+J144</f>
        <v>27</v>
      </c>
      <c r="K142" s="23"/>
      <c r="L142" s="23">
        <f>L143+L144</f>
        <v>36</v>
      </c>
      <c r="M142" s="306">
        <f>M143+M144</f>
        <v>102</v>
      </c>
      <c r="N142" s="22"/>
      <c r="O142" s="23"/>
      <c r="P142" s="24"/>
    </row>
    <row r="143" spans="1:16" ht="15.75">
      <c r="A143" s="53" t="s">
        <v>337</v>
      </c>
      <c r="B143" s="437" t="s">
        <v>265</v>
      </c>
      <c r="C143" s="41"/>
      <c r="D143" s="23"/>
      <c r="E143" s="23"/>
      <c r="F143" s="306"/>
      <c r="G143" s="42">
        <v>2.5</v>
      </c>
      <c r="H143" s="40">
        <f aca="true" t="shared" si="5" ref="H143:H150">G143*30</f>
        <v>75</v>
      </c>
      <c r="I143" s="41">
        <f aca="true" t="shared" si="6" ref="I143:I150">J143+K143+L143</f>
        <v>27</v>
      </c>
      <c r="J143" s="23">
        <v>9</v>
      </c>
      <c r="K143" s="23"/>
      <c r="L143" s="23">
        <v>18</v>
      </c>
      <c r="M143" s="306">
        <f aca="true" t="shared" si="7" ref="M143:M150">H143-I143</f>
        <v>48</v>
      </c>
      <c r="N143" s="22"/>
      <c r="O143" s="23"/>
      <c r="P143" s="24"/>
    </row>
    <row r="144" spans="1:16" ht="15.75">
      <c r="A144" s="53" t="s">
        <v>338</v>
      </c>
      <c r="B144" s="437" t="s">
        <v>265</v>
      </c>
      <c r="C144" s="41"/>
      <c r="D144" s="23" t="s">
        <v>171</v>
      </c>
      <c r="E144" s="23"/>
      <c r="F144" s="306"/>
      <c r="G144" s="42">
        <v>3</v>
      </c>
      <c r="H144" s="40">
        <f t="shared" si="5"/>
        <v>90</v>
      </c>
      <c r="I144" s="41">
        <f t="shared" si="6"/>
        <v>36</v>
      </c>
      <c r="J144" s="23">
        <v>18</v>
      </c>
      <c r="K144" s="23"/>
      <c r="L144" s="23">
        <v>18</v>
      </c>
      <c r="M144" s="306">
        <f t="shared" si="7"/>
        <v>54</v>
      </c>
      <c r="N144" s="22"/>
      <c r="O144" s="23"/>
      <c r="P144" s="24"/>
    </row>
    <row r="145" spans="1:16" ht="31.5">
      <c r="A145" s="53" t="s">
        <v>268</v>
      </c>
      <c r="B145" s="434" t="s">
        <v>266</v>
      </c>
      <c r="C145" s="41"/>
      <c r="D145" s="23" t="s">
        <v>170</v>
      </c>
      <c r="E145" s="23"/>
      <c r="F145" s="306"/>
      <c r="G145" s="307">
        <v>3</v>
      </c>
      <c r="H145" s="303">
        <f t="shared" si="5"/>
        <v>90</v>
      </c>
      <c r="I145" s="304">
        <f t="shared" si="6"/>
        <v>30</v>
      </c>
      <c r="J145" s="39">
        <v>20</v>
      </c>
      <c r="K145" s="39"/>
      <c r="L145" s="39">
        <v>10</v>
      </c>
      <c r="M145" s="305">
        <f t="shared" si="7"/>
        <v>60</v>
      </c>
      <c r="N145" s="22"/>
      <c r="O145" s="23"/>
      <c r="P145" s="24"/>
    </row>
    <row r="146" spans="1:16" ht="15.75">
      <c r="A146" s="53" t="s">
        <v>269</v>
      </c>
      <c r="B146" s="437" t="s">
        <v>190</v>
      </c>
      <c r="C146" s="41"/>
      <c r="D146" s="23" t="s">
        <v>170</v>
      </c>
      <c r="E146" s="23"/>
      <c r="F146" s="306"/>
      <c r="G146" s="42">
        <v>3</v>
      </c>
      <c r="H146" s="40">
        <f t="shared" si="5"/>
        <v>90</v>
      </c>
      <c r="I146" s="41">
        <f t="shared" si="6"/>
        <v>30</v>
      </c>
      <c r="J146" s="23">
        <v>20</v>
      </c>
      <c r="K146" s="23"/>
      <c r="L146" s="23">
        <v>10</v>
      </c>
      <c r="M146" s="306">
        <f t="shared" si="7"/>
        <v>60</v>
      </c>
      <c r="N146" s="22"/>
      <c r="O146" s="23"/>
      <c r="P146" s="24"/>
    </row>
    <row r="147" spans="1:16" ht="15.75">
      <c r="A147" s="454" t="s">
        <v>270</v>
      </c>
      <c r="B147" s="438" t="s">
        <v>267</v>
      </c>
      <c r="C147" s="441"/>
      <c r="D147" s="442" t="s">
        <v>170</v>
      </c>
      <c r="E147" s="442"/>
      <c r="F147" s="443"/>
      <c r="G147" s="440">
        <v>3</v>
      </c>
      <c r="H147" s="451">
        <f t="shared" si="5"/>
        <v>90</v>
      </c>
      <c r="I147" s="441">
        <f t="shared" si="6"/>
        <v>30</v>
      </c>
      <c r="J147" s="442">
        <v>20</v>
      </c>
      <c r="K147" s="442"/>
      <c r="L147" s="442">
        <v>10</v>
      </c>
      <c r="M147" s="443">
        <f t="shared" si="7"/>
        <v>60</v>
      </c>
      <c r="N147" s="449"/>
      <c r="O147" s="442"/>
      <c r="P147" s="450"/>
    </row>
    <row r="148" spans="1:16" ht="31.5">
      <c r="A148" s="504" t="s">
        <v>280</v>
      </c>
      <c r="B148" s="447" t="s">
        <v>279</v>
      </c>
      <c r="C148" s="41"/>
      <c r="D148" s="23" t="s">
        <v>350</v>
      </c>
      <c r="E148" s="23"/>
      <c r="F148" s="306"/>
      <c r="G148" s="307">
        <v>9</v>
      </c>
      <c r="H148" s="303">
        <f t="shared" si="5"/>
        <v>270</v>
      </c>
      <c r="I148" s="304">
        <f t="shared" si="6"/>
        <v>102</v>
      </c>
      <c r="J148" s="39">
        <v>51</v>
      </c>
      <c r="K148" s="39">
        <v>51</v>
      </c>
      <c r="L148" s="39"/>
      <c r="M148" s="305">
        <f t="shared" si="7"/>
        <v>168</v>
      </c>
      <c r="N148" s="22">
        <v>2</v>
      </c>
      <c r="O148" s="23"/>
      <c r="P148" s="24"/>
    </row>
    <row r="149" spans="1:16" ht="31.5">
      <c r="A149" s="507"/>
      <c r="B149" s="434" t="s">
        <v>348</v>
      </c>
      <c r="C149" s="144"/>
      <c r="D149" s="145" t="s">
        <v>171</v>
      </c>
      <c r="E149" s="145"/>
      <c r="F149" s="174"/>
      <c r="G149" s="175">
        <v>6.5</v>
      </c>
      <c r="H149" s="176">
        <f t="shared" si="5"/>
        <v>195</v>
      </c>
      <c r="I149" s="144">
        <f t="shared" si="6"/>
        <v>72</v>
      </c>
      <c r="J149" s="145">
        <v>36</v>
      </c>
      <c r="K149" s="145">
        <v>36</v>
      </c>
      <c r="L149" s="145"/>
      <c r="M149" s="174">
        <f t="shared" si="7"/>
        <v>123</v>
      </c>
      <c r="N149" s="153"/>
      <c r="O149" s="145"/>
      <c r="P149" s="149"/>
    </row>
    <row r="150" spans="1:16" ht="31.5">
      <c r="A150" s="501"/>
      <c r="B150" s="434" t="s">
        <v>349</v>
      </c>
      <c r="C150" s="41"/>
      <c r="D150" s="23">
        <v>3</v>
      </c>
      <c r="E150" s="23"/>
      <c r="F150" s="306"/>
      <c r="G150" s="42">
        <v>2.5</v>
      </c>
      <c r="H150" s="40">
        <f t="shared" si="5"/>
        <v>75</v>
      </c>
      <c r="I150" s="41">
        <f t="shared" si="6"/>
        <v>30</v>
      </c>
      <c r="J150" s="23">
        <v>15</v>
      </c>
      <c r="K150" s="23">
        <v>15</v>
      </c>
      <c r="L150" s="23"/>
      <c r="M150" s="306">
        <f t="shared" si="7"/>
        <v>45</v>
      </c>
      <c r="N150" s="22">
        <v>2</v>
      </c>
      <c r="O150" s="23"/>
      <c r="P150" s="24"/>
    </row>
    <row r="151" spans="1:16" ht="15.75">
      <c r="A151" s="501" t="s">
        <v>278</v>
      </c>
      <c r="B151" s="438" t="s">
        <v>275</v>
      </c>
      <c r="C151" s="41"/>
      <c r="D151" s="23"/>
      <c r="E151" s="23"/>
      <c r="F151" s="306"/>
      <c r="G151" s="42">
        <f>G152+G153+G154</f>
        <v>9</v>
      </c>
      <c r="H151" s="40">
        <f>H152+H153+H154</f>
        <v>270</v>
      </c>
      <c r="I151" s="41">
        <f>I152+I153+I154</f>
        <v>102</v>
      </c>
      <c r="J151" s="23">
        <f>J152+J153+J154</f>
        <v>51</v>
      </c>
      <c r="K151" s="23">
        <f>K152+K153+K154</f>
        <v>51</v>
      </c>
      <c r="L151" s="23"/>
      <c r="M151" s="306">
        <f>M152+M153+M154</f>
        <v>168</v>
      </c>
      <c r="N151" s="22"/>
      <c r="O151" s="23"/>
      <c r="P151" s="24"/>
    </row>
    <row r="152" spans="1:16" ht="15.75">
      <c r="A152" s="501" t="s">
        <v>277</v>
      </c>
      <c r="B152" s="438" t="s">
        <v>275</v>
      </c>
      <c r="C152" s="41"/>
      <c r="D152" s="23"/>
      <c r="E152" s="23"/>
      <c r="F152" s="306"/>
      <c r="G152" s="42">
        <v>1.5</v>
      </c>
      <c r="H152" s="40">
        <f>G152*30</f>
        <v>45</v>
      </c>
      <c r="I152" s="41">
        <f>J152+K152+L152</f>
        <v>18</v>
      </c>
      <c r="J152" s="23">
        <v>9</v>
      </c>
      <c r="K152" s="23">
        <v>9</v>
      </c>
      <c r="L152" s="23"/>
      <c r="M152" s="306">
        <f>H152-I152</f>
        <v>27</v>
      </c>
      <c r="N152" s="22"/>
      <c r="O152" s="23"/>
      <c r="P152" s="24"/>
    </row>
    <row r="153" spans="1:16" ht="15.75">
      <c r="A153" s="501" t="s">
        <v>276</v>
      </c>
      <c r="B153" s="438" t="s">
        <v>275</v>
      </c>
      <c r="C153" s="41"/>
      <c r="D153" s="23" t="s">
        <v>171</v>
      </c>
      <c r="E153" s="23"/>
      <c r="F153" s="306"/>
      <c r="G153" s="42">
        <v>5</v>
      </c>
      <c r="H153" s="40">
        <f>G153*30</f>
        <v>150</v>
      </c>
      <c r="I153" s="41">
        <f>J153+K153+L153</f>
        <v>54</v>
      </c>
      <c r="J153" s="23">
        <v>27</v>
      </c>
      <c r="K153" s="23">
        <v>27</v>
      </c>
      <c r="L153" s="23"/>
      <c r="M153" s="306">
        <f>H153-I153</f>
        <v>96</v>
      </c>
      <c r="N153" s="22"/>
      <c r="O153" s="23"/>
      <c r="P153" s="24"/>
    </row>
    <row r="154" spans="1:16" ht="15.75">
      <c r="A154" s="501" t="s">
        <v>366</v>
      </c>
      <c r="B154" s="438" t="s">
        <v>275</v>
      </c>
      <c r="C154" s="41"/>
      <c r="D154" s="23">
        <v>3</v>
      </c>
      <c r="E154" s="23"/>
      <c r="F154" s="306"/>
      <c r="G154" s="42">
        <v>2.5</v>
      </c>
      <c r="H154" s="40">
        <f>G154*30</f>
        <v>75</v>
      </c>
      <c r="I154" s="41">
        <f>J154+K154+L154</f>
        <v>30</v>
      </c>
      <c r="J154" s="23">
        <v>15</v>
      </c>
      <c r="K154" s="23">
        <v>15</v>
      </c>
      <c r="L154" s="23"/>
      <c r="M154" s="306">
        <f>H154-I154</f>
        <v>45</v>
      </c>
      <c r="N154" s="22">
        <v>2</v>
      </c>
      <c r="O154" s="23"/>
      <c r="P154" s="24"/>
    </row>
    <row r="155" spans="1:16" ht="15.75">
      <c r="A155" s="501" t="s">
        <v>274</v>
      </c>
      <c r="B155" s="438" t="s">
        <v>271</v>
      </c>
      <c r="C155" s="41"/>
      <c r="D155" s="23"/>
      <c r="E155" s="23"/>
      <c r="F155" s="306"/>
      <c r="G155" s="42">
        <f>G156+G157+G158</f>
        <v>9</v>
      </c>
      <c r="H155" s="40">
        <f>H156+H157+H158</f>
        <v>270</v>
      </c>
      <c r="I155" s="41">
        <f>I156+I157+I158</f>
        <v>102</v>
      </c>
      <c r="J155" s="23">
        <f>J156+J157+J158</f>
        <v>51</v>
      </c>
      <c r="K155" s="23">
        <f>K156+K157+K158</f>
        <v>51</v>
      </c>
      <c r="L155" s="23"/>
      <c r="M155" s="306">
        <f>M156+M157+M158</f>
        <v>168</v>
      </c>
      <c r="N155" s="22"/>
      <c r="O155" s="23"/>
      <c r="P155" s="24"/>
    </row>
    <row r="156" spans="1:16" ht="15.75">
      <c r="A156" s="501" t="s">
        <v>273</v>
      </c>
      <c r="B156" s="438" t="s">
        <v>271</v>
      </c>
      <c r="C156" s="41"/>
      <c r="D156" s="23"/>
      <c r="E156" s="23"/>
      <c r="F156" s="306"/>
      <c r="G156" s="42">
        <v>1.5</v>
      </c>
      <c r="H156" s="40">
        <f>G156*30</f>
        <v>45</v>
      </c>
      <c r="I156" s="41">
        <f>J156+K156+L156</f>
        <v>18</v>
      </c>
      <c r="J156" s="23">
        <v>9</v>
      </c>
      <c r="K156" s="23">
        <v>9</v>
      </c>
      <c r="L156" s="23"/>
      <c r="M156" s="306">
        <f>H156-I156</f>
        <v>27</v>
      </c>
      <c r="N156" s="22"/>
      <c r="O156" s="23"/>
      <c r="P156" s="24"/>
    </row>
    <row r="157" spans="1:16" ht="15.75">
      <c r="A157" s="501" t="s">
        <v>272</v>
      </c>
      <c r="B157" s="438" t="s">
        <v>271</v>
      </c>
      <c r="C157" s="41"/>
      <c r="D157" s="23" t="s">
        <v>171</v>
      </c>
      <c r="E157" s="23"/>
      <c r="F157" s="306"/>
      <c r="G157" s="42">
        <v>5</v>
      </c>
      <c r="H157" s="40">
        <f>G157*30</f>
        <v>150</v>
      </c>
      <c r="I157" s="41">
        <f>J157+K157+L157</f>
        <v>54</v>
      </c>
      <c r="J157" s="23">
        <v>27</v>
      </c>
      <c r="K157" s="23">
        <v>27</v>
      </c>
      <c r="L157" s="23"/>
      <c r="M157" s="306">
        <f>H157-I157</f>
        <v>96</v>
      </c>
      <c r="N157" s="22"/>
      <c r="O157" s="23"/>
      <c r="P157" s="24"/>
    </row>
    <row r="158" spans="1:16" ht="15.75">
      <c r="A158" s="501" t="s">
        <v>367</v>
      </c>
      <c r="B158" s="438" t="s">
        <v>271</v>
      </c>
      <c r="C158" s="41"/>
      <c r="D158" s="23">
        <v>3</v>
      </c>
      <c r="E158" s="23"/>
      <c r="F158" s="306"/>
      <c r="G158" s="42">
        <v>2.5</v>
      </c>
      <c r="H158" s="40">
        <f>G158*30</f>
        <v>75</v>
      </c>
      <c r="I158" s="41">
        <f>J158+K158+L158</f>
        <v>30</v>
      </c>
      <c r="J158" s="23">
        <v>15</v>
      </c>
      <c r="K158" s="23">
        <v>15</v>
      </c>
      <c r="L158" s="23"/>
      <c r="M158" s="306">
        <f>H158-I158</f>
        <v>45</v>
      </c>
      <c r="N158" s="22">
        <v>2</v>
      </c>
      <c r="O158" s="23"/>
      <c r="P158" s="24"/>
    </row>
    <row r="159" spans="1:16" ht="31.5">
      <c r="A159" s="501" t="s">
        <v>281</v>
      </c>
      <c r="B159" s="437" t="s">
        <v>282</v>
      </c>
      <c r="C159" s="41">
        <v>3</v>
      </c>
      <c r="D159" s="23"/>
      <c r="E159" s="23"/>
      <c r="F159" s="306" t="s">
        <v>45</v>
      </c>
      <c r="G159" s="307">
        <v>10</v>
      </c>
      <c r="H159" s="303">
        <f>G159*30</f>
        <v>300</v>
      </c>
      <c r="I159" s="304">
        <f>J159+K159+L159</f>
        <v>108</v>
      </c>
      <c r="J159" s="39">
        <v>60</v>
      </c>
      <c r="K159" s="39">
        <v>15</v>
      </c>
      <c r="L159" s="39">
        <v>33</v>
      </c>
      <c r="M159" s="305">
        <f>H159-I159</f>
        <v>192</v>
      </c>
      <c r="N159" s="22">
        <v>6</v>
      </c>
      <c r="O159" s="520">
        <v>2</v>
      </c>
      <c r="P159" s="24"/>
    </row>
    <row r="160" spans="1:16" ht="15.75">
      <c r="A160" s="501" t="s">
        <v>283</v>
      </c>
      <c r="B160" s="438" t="s">
        <v>284</v>
      </c>
      <c r="C160" s="41"/>
      <c r="D160" s="23"/>
      <c r="E160" s="23"/>
      <c r="F160" s="306"/>
      <c r="G160" s="42">
        <f aca="true" t="shared" si="8" ref="G160:M160">G161+G162</f>
        <v>10</v>
      </c>
      <c r="H160" s="40">
        <f t="shared" si="8"/>
        <v>300</v>
      </c>
      <c r="I160" s="41">
        <f t="shared" si="8"/>
        <v>108</v>
      </c>
      <c r="J160" s="23">
        <f t="shared" si="8"/>
        <v>60</v>
      </c>
      <c r="K160" s="23">
        <f t="shared" si="8"/>
        <v>15</v>
      </c>
      <c r="L160" s="23">
        <f t="shared" si="8"/>
        <v>33</v>
      </c>
      <c r="M160" s="306">
        <f t="shared" si="8"/>
        <v>192</v>
      </c>
      <c r="N160" s="22"/>
      <c r="O160" s="23"/>
      <c r="P160" s="24"/>
    </row>
    <row r="161" spans="1:16" ht="15.75">
      <c r="A161" s="501" t="s">
        <v>285</v>
      </c>
      <c r="B161" s="438" t="s">
        <v>284</v>
      </c>
      <c r="C161" s="41">
        <v>3</v>
      </c>
      <c r="D161" s="23"/>
      <c r="E161" s="23"/>
      <c r="F161" s="306"/>
      <c r="G161" s="42">
        <v>8.5</v>
      </c>
      <c r="H161" s="40">
        <f>G161*30</f>
        <v>255</v>
      </c>
      <c r="I161" s="41">
        <f>J161+K161+L161</f>
        <v>90</v>
      </c>
      <c r="J161" s="23">
        <v>60</v>
      </c>
      <c r="K161" s="23">
        <v>15</v>
      </c>
      <c r="L161" s="23">
        <v>15</v>
      </c>
      <c r="M161" s="306">
        <f>H161-I161</f>
        <v>165</v>
      </c>
      <c r="N161" s="22">
        <v>6</v>
      </c>
      <c r="O161" s="23"/>
      <c r="P161" s="24"/>
    </row>
    <row r="162" spans="1:16" ht="31.5">
      <c r="A162" s="501" t="s">
        <v>286</v>
      </c>
      <c r="B162" s="437" t="s">
        <v>287</v>
      </c>
      <c r="C162" s="41"/>
      <c r="D162" s="23"/>
      <c r="E162" s="23"/>
      <c r="F162" s="306" t="s">
        <v>45</v>
      </c>
      <c r="G162" s="42">
        <v>1.5</v>
      </c>
      <c r="H162" s="40">
        <f>G162*30</f>
        <v>45</v>
      </c>
      <c r="I162" s="41">
        <f>J162+K162+L162</f>
        <v>18</v>
      </c>
      <c r="J162" s="23"/>
      <c r="K162" s="23"/>
      <c r="L162" s="23">
        <v>18</v>
      </c>
      <c r="M162" s="306">
        <f>H162-I162</f>
        <v>27</v>
      </c>
      <c r="N162" s="22"/>
      <c r="O162" s="520">
        <v>2</v>
      </c>
      <c r="P162" s="24"/>
    </row>
    <row r="163" spans="1:16" ht="31.5">
      <c r="A163" s="501" t="s">
        <v>288</v>
      </c>
      <c r="B163" s="437" t="s">
        <v>289</v>
      </c>
      <c r="C163" s="41"/>
      <c r="D163" s="23"/>
      <c r="E163" s="23"/>
      <c r="F163" s="306"/>
      <c r="G163" s="42">
        <f aca="true" t="shared" si="9" ref="G163:M163">G164+G165</f>
        <v>10</v>
      </c>
      <c r="H163" s="40">
        <f t="shared" si="9"/>
        <v>300</v>
      </c>
      <c r="I163" s="41">
        <f t="shared" si="9"/>
        <v>108</v>
      </c>
      <c r="J163" s="23">
        <f t="shared" si="9"/>
        <v>60</v>
      </c>
      <c r="K163" s="23">
        <f t="shared" si="9"/>
        <v>15</v>
      </c>
      <c r="L163" s="23">
        <f t="shared" si="9"/>
        <v>33</v>
      </c>
      <c r="M163" s="306">
        <f t="shared" si="9"/>
        <v>192</v>
      </c>
      <c r="N163" s="22"/>
      <c r="O163" s="23"/>
      <c r="P163" s="24"/>
    </row>
    <row r="164" spans="1:16" ht="31.5">
      <c r="A164" s="501" t="s">
        <v>290</v>
      </c>
      <c r="B164" s="438" t="s">
        <v>289</v>
      </c>
      <c r="C164" s="41">
        <v>3</v>
      </c>
      <c r="D164" s="23"/>
      <c r="E164" s="23"/>
      <c r="F164" s="306"/>
      <c r="G164" s="42">
        <v>8.5</v>
      </c>
      <c r="H164" s="40">
        <f aca="true" t="shared" si="10" ref="H164:H172">G164*30</f>
        <v>255</v>
      </c>
      <c r="I164" s="41">
        <f>J164+K164+L164</f>
        <v>90</v>
      </c>
      <c r="J164" s="23">
        <v>60</v>
      </c>
      <c r="K164" s="23">
        <v>15</v>
      </c>
      <c r="L164" s="23">
        <v>15</v>
      </c>
      <c r="M164" s="306">
        <f aca="true" t="shared" si="11" ref="M164:M172">H164-I164</f>
        <v>165</v>
      </c>
      <c r="N164" s="22">
        <v>6</v>
      </c>
      <c r="O164" s="23"/>
      <c r="P164" s="24"/>
    </row>
    <row r="165" spans="1:16" ht="31.5">
      <c r="A165" s="501" t="s">
        <v>291</v>
      </c>
      <c r="B165" s="438" t="s">
        <v>292</v>
      </c>
      <c r="C165" s="41"/>
      <c r="D165" s="23"/>
      <c r="E165" s="23"/>
      <c r="F165" s="306" t="s">
        <v>45</v>
      </c>
      <c r="G165" s="42">
        <v>1.5</v>
      </c>
      <c r="H165" s="40">
        <f t="shared" si="10"/>
        <v>45</v>
      </c>
      <c r="I165" s="41">
        <f aca="true" t="shared" si="12" ref="I165:I172">J165+K165+L165</f>
        <v>18</v>
      </c>
      <c r="J165" s="23"/>
      <c r="K165" s="23"/>
      <c r="L165" s="23">
        <v>18</v>
      </c>
      <c r="M165" s="306">
        <f t="shared" si="11"/>
        <v>27</v>
      </c>
      <c r="N165" s="22"/>
      <c r="O165" s="520">
        <v>2</v>
      </c>
      <c r="P165" s="24"/>
    </row>
    <row r="166" spans="1:16" ht="31.5">
      <c r="A166" s="501" t="s">
        <v>293</v>
      </c>
      <c r="B166" s="437" t="s">
        <v>294</v>
      </c>
      <c r="C166" s="41"/>
      <c r="D166" s="23">
        <v>3</v>
      </c>
      <c r="E166" s="23"/>
      <c r="F166" s="306"/>
      <c r="G166" s="307">
        <v>4</v>
      </c>
      <c r="H166" s="303">
        <f t="shared" si="10"/>
        <v>120</v>
      </c>
      <c r="I166" s="304">
        <f t="shared" si="12"/>
        <v>60</v>
      </c>
      <c r="J166" s="39">
        <v>30</v>
      </c>
      <c r="K166" s="39">
        <v>30</v>
      </c>
      <c r="L166" s="39"/>
      <c r="M166" s="305">
        <f t="shared" si="11"/>
        <v>60</v>
      </c>
      <c r="N166" s="22">
        <v>4</v>
      </c>
      <c r="O166" s="23"/>
      <c r="P166" s="24"/>
    </row>
    <row r="167" spans="1:16" ht="31.5">
      <c r="A167" s="501" t="s">
        <v>295</v>
      </c>
      <c r="B167" s="437" t="s">
        <v>296</v>
      </c>
      <c r="C167" s="41"/>
      <c r="D167" s="23">
        <v>3</v>
      </c>
      <c r="E167" s="23"/>
      <c r="F167" s="306"/>
      <c r="G167" s="42">
        <v>4</v>
      </c>
      <c r="H167" s="40">
        <f t="shared" si="10"/>
        <v>120</v>
      </c>
      <c r="I167" s="41">
        <f t="shared" si="12"/>
        <v>60</v>
      </c>
      <c r="J167" s="23">
        <v>30</v>
      </c>
      <c r="K167" s="23">
        <v>30</v>
      </c>
      <c r="L167" s="23"/>
      <c r="M167" s="306">
        <f t="shared" si="11"/>
        <v>60</v>
      </c>
      <c r="N167" s="22">
        <v>4</v>
      </c>
      <c r="O167" s="23"/>
      <c r="P167" s="24"/>
    </row>
    <row r="168" spans="1:16" ht="15.75">
      <c r="A168" s="501" t="s">
        <v>297</v>
      </c>
      <c r="B168" s="437" t="s">
        <v>298</v>
      </c>
      <c r="C168" s="41"/>
      <c r="D168" s="23">
        <v>3</v>
      </c>
      <c r="E168" s="23"/>
      <c r="F168" s="306"/>
      <c r="G168" s="42">
        <v>4</v>
      </c>
      <c r="H168" s="40">
        <f t="shared" si="10"/>
        <v>120</v>
      </c>
      <c r="I168" s="41">
        <f t="shared" si="12"/>
        <v>60</v>
      </c>
      <c r="J168" s="23">
        <v>30</v>
      </c>
      <c r="K168" s="23">
        <v>30</v>
      </c>
      <c r="L168" s="23"/>
      <c r="M168" s="306">
        <f t="shared" si="11"/>
        <v>60</v>
      </c>
      <c r="N168" s="22">
        <v>4</v>
      </c>
      <c r="O168" s="23"/>
      <c r="P168" s="24"/>
    </row>
    <row r="169" spans="1:16" ht="31.5">
      <c r="A169" s="501" t="s">
        <v>299</v>
      </c>
      <c r="B169" s="437" t="s">
        <v>300</v>
      </c>
      <c r="C169" s="41"/>
      <c r="D169" s="23">
        <v>3</v>
      </c>
      <c r="E169" s="23"/>
      <c r="F169" s="306"/>
      <c r="G169" s="307">
        <v>3</v>
      </c>
      <c r="H169" s="303">
        <f t="shared" si="10"/>
        <v>90</v>
      </c>
      <c r="I169" s="304">
        <f t="shared" si="12"/>
        <v>45</v>
      </c>
      <c r="J169" s="39">
        <v>30</v>
      </c>
      <c r="K169" s="39"/>
      <c r="L169" s="39">
        <v>15</v>
      </c>
      <c r="M169" s="305">
        <f t="shared" si="11"/>
        <v>45</v>
      </c>
      <c r="N169" s="22">
        <v>3</v>
      </c>
      <c r="O169" s="23"/>
      <c r="P169" s="24"/>
    </row>
    <row r="170" spans="1:16" ht="15.75">
      <c r="A170" s="501" t="s">
        <v>301</v>
      </c>
      <c r="B170" s="438" t="s">
        <v>302</v>
      </c>
      <c r="C170" s="41"/>
      <c r="D170" s="23">
        <v>3</v>
      </c>
      <c r="E170" s="23"/>
      <c r="F170" s="306"/>
      <c r="G170" s="42">
        <v>3</v>
      </c>
      <c r="H170" s="40">
        <f t="shared" si="10"/>
        <v>90</v>
      </c>
      <c r="I170" s="41">
        <f t="shared" si="12"/>
        <v>45</v>
      </c>
      <c r="J170" s="23">
        <v>30</v>
      </c>
      <c r="K170" s="23"/>
      <c r="L170" s="23">
        <v>15</v>
      </c>
      <c r="M170" s="306">
        <f t="shared" si="11"/>
        <v>45</v>
      </c>
      <c r="N170" s="22">
        <v>3</v>
      </c>
      <c r="O170" s="23"/>
      <c r="P170" s="24"/>
    </row>
    <row r="171" spans="1:16" ht="15.75">
      <c r="A171" s="501" t="s">
        <v>303</v>
      </c>
      <c r="B171" s="437" t="s">
        <v>304</v>
      </c>
      <c r="C171" s="41"/>
      <c r="D171" s="23">
        <v>3</v>
      </c>
      <c r="E171" s="23"/>
      <c r="F171" s="306"/>
      <c r="G171" s="42">
        <v>3</v>
      </c>
      <c r="H171" s="40">
        <f t="shared" si="10"/>
        <v>90</v>
      </c>
      <c r="I171" s="41">
        <f t="shared" si="12"/>
        <v>45</v>
      </c>
      <c r="J171" s="23">
        <v>30</v>
      </c>
      <c r="K171" s="23"/>
      <c r="L171" s="23">
        <v>15</v>
      </c>
      <c r="M171" s="306">
        <f t="shared" si="11"/>
        <v>45</v>
      </c>
      <c r="N171" s="22">
        <v>3</v>
      </c>
      <c r="O171" s="23"/>
      <c r="P171" s="24"/>
    </row>
    <row r="172" spans="1:16" ht="31.5">
      <c r="A172" s="501" t="s">
        <v>305</v>
      </c>
      <c r="B172" s="438" t="s">
        <v>306</v>
      </c>
      <c r="C172" s="41" t="s">
        <v>46</v>
      </c>
      <c r="D172" s="23"/>
      <c r="E172" s="23"/>
      <c r="F172" s="306"/>
      <c r="G172" s="307">
        <v>7.5</v>
      </c>
      <c r="H172" s="303">
        <f t="shared" si="10"/>
        <v>225</v>
      </c>
      <c r="I172" s="304">
        <f t="shared" si="12"/>
        <v>83</v>
      </c>
      <c r="J172" s="39">
        <v>33</v>
      </c>
      <c r="K172" s="39">
        <v>50</v>
      </c>
      <c r="L172" s="39"/>
      <c r="M172" s="305">
        <f t="shared" si="11"/>
        <v>142</v>
      </c>
      <c r="N172" s="22"/>
      <c r="O172" s="520">
        <v>3</v>
      </c>
      <c r="P172" s="527">
        <v>7</v>
      </c>
    </row>
    <row r="173" spans="1:16" ht="31.5">
      <c r="A173" s="501" t="s">
        <v>307</v>
      </c>
      <c r="B173" s="437" t="s">
        <v>183</v>
      </c>
      <c r="C173" s="41"/>
      <c r="D173" s="23"/>
      <c r="E173" s="23"/>
      <c r="F173" s="306"/>
      <c r="G173" s="42">
        <f>G174+G175</f>
        <v>7.5</v>
      </c>
      <c r="H173" s="40">
        <f>H174+H175</f>
        <v>225</v>
      </c>
      <c r="I173" s="41">
        <f>I174+I175</f>
        <v>83</v>
      </c>
      <c r="J173" s="23">
        <f>J174+J175</f>
        <v>33</v>
      </c>
      <c r="K173" s="23">
        <f>K174+K175</f>
        <v>50</v>
      </c>
      <c r="L173" s="23"/>
      <c r="M173" s="306">
        <f>M174+M175</f>
        <v>142</v>
      </c>
      <c r="N173" s="22"/>
      <c r="O173" s="23"/>
      <c r="P173" s="24"/>
    </row>
    <row r="174" spans="1:16" ht="31.5">
      <c r="A174" s="502" t="s">
        <v>308</v>
      </c>
      <c r="B174" s="437" t="s">
        <v>183</v>
      </c>
      <c r="C174" s="41"/>
      <c r="D174" s="23"/>
      <c r="E174" s="23"/>
      <c r="F174" s="306"/>
      <c r="G174" s="42">
        <v>2</v>
      </c>
      <c r="H174" s="40">
        <f>G174*30</f>
        <v>60</v>
      </c>
      <c r="I174" s="41">
        <f>J174+K174+L174</f>
        <v>27</v>
      </c>
      <c r="J174" s="23">
        <v>9</v>
      </c>
      <c r="K174" s="23">
        <v>18</v>
      </c>
      <c r="L174" s="23"/>
      <c r="M174" s="306">
        <f>H174-I174</f>
        <v>33</v>
      </c>
      <c r="N174" s="22"/>
      <c r="O174" s="520">
        <v>3</v>
      </c>
      <c r="P174" s="24"/>
    </row>
    <row r="175" spans="1:16" ht="31.5">
      <c r="A175" s="502" t="s">
        <v>309</v>
      </c>
      <c r="B175" s="437" t="s">
        <v>183</v>
      </c>
      <c r="C175" s="41" t="s">
        <v>46</v>
      </c>
      <c r="D175" s="23"/>
      <c r="E175" s="23"/>
      <c r="F175" s="306"/>
      <c r="G175" s="42">
        <v>5.5</v>
      </c>
      <c r="H175" s="40">
        <f>G175*30</f>
        <v>165</v>
      </c>
      <c r="I175" s="41">
        <f>J175+K175+L175</f>
        <v>56</v>
      </c>
      <c r="J175" s="23">
        <v>24</v>
      </c>
      <c r="K175" s="23">
        <v>32</v>
      </c>
      <c r="L175" s="23"/>
      <c r="M175" s="306">
        <f>H175-I175</f>
        <v>109</v>
      </c>
      <c r="N175" s="22"/>
      <c r="O175" s="23"/>
      <c r="P175" s="527">
        <v>7</v>
      </c>
    </row>
    <row r="176" spans="1:16" ht="31.5">
      <c r="A176" s="502" t="s">
        <v>310</v>
      </c>
      <c r="B176" s="438" t="s">
        <v>311</v>
      </c>
      <c r="C176" s="41"/>
      <c r="D176" s="23"/>
      <c r="E176" s="23"/>
      <c r="F176" s="306"/>
      <c r="G176" s="42">
        <f>G177+G178</f>
        <v>7.5</v>
      </c>
      <c r="H176" s="40">
        <f>H177+H178</f>
        <v>225</v>
      </c>
      <c r="I176" s="41">
        <f>I177+I178</f>
        <v>83</v>
      </c>
      <c r="J176" s="23">
        <f>J177+J178</f>
        <v>33</v>
      </c>
      <c r="K176" s="23">
        <f>K177+K178</f>
        <v>50</v>
      </c>
      <c r="L176" s="23"/>
      <c r="M176" s="306">
        <f>M177+M178</f>
        <v>142</v>
      </c>
      <c r="N176" s="22"/>
      <c r="O176" s="23"/>
      <c r="P176" s="24"/>
    </row>
    <row r="177" spans="1:16" ht="31.5">
      <c r="A177" s="502" t="s">
        <v>312</v>
      </c>
      <c r="B177" s="438" t="s">
        <v>311</v>
      </c>
      <c r="C177" s="41"/>
      <c r="D177" s="23"/>
      <c r="E177" s="23"/>
      <c r="F177" s="306"/>
      <c r="G177" s="42">
        <v>2</v>
      </c>
      <c r="H177" s="40">
        <f>G177*30</f>
        <v>60</v>
      </c>
      <c r="I177" s="41">
        <f>J177+K177+L177</f>
        <v>27</v>
      </c>
      <c r="J177" s="23">
        <v>9</v>
      </c>
      <c r="K177" s="23">
        <v>18</v>
      </c>
      <c r="L177" s="23"/>
      <c r="M177" s="306">
        <f>H177-I177</f>
        <v>33</v>
      </c>
      <c r="N177" s="22"/>
      <c r="O177" s="520">
        <v>3</v>
      </c>
      <c r="P177" s="24"/>
    </row>
    <row r="178" spans="1:16" ht="31.5">
      <c r="A178" s="502" t="s">
        <v>313</v>
      </c>
      <c r="B178" s="438" t="s">
        <v>311</v>
      </c>
      <c r="C178" s="41" t="s">
        <v>46</v>
      </c>
      <c r="D178" s="23"/>
      <c r="E178" s="23"/>
      <c r="F178" s="306"/>
      <c r="G178" s="42">
        <v>5.5</v>
      </c>
      <c r="H178" s="40">
        <f>G178*30</f>
        <v>165</v>
      </c>
      <c r="I178" s="41">
        <f>J178+K178+L178</f>
        <v>56</v>
      </c>
      <c r="J178" s="23">
        <v>24</v>
      </c>
      <c r="K178" s="23">
        <v>32</v>
      </c>
      <c r="L178" s="23"/>
      <c r="M178" s="306">
        <f>H178-I178</f>
        <v>109</v>
      </c>
      <c r="N178" s="22"/>
      <c r="O178" s="23"/>
      <c r="P178" s="527">
        <v>7</v>
      </c>
    </row>
    <row r="179" spans="1:16" ht="31.5">
      <c r="A179" s="501" t="s">
        <v>314</v>
      </c>
      <c r="B179" s="438" t="s">
        <v>315</v>
      </c>
      <c r="C179" s="41" t="s">
        <v>45</v>
      </c>
      <c r="D179" s="23"/>
      <c r="E179" s="23"/>
      <c r="F179" s="306" t="s">
        <v>46</v>
      </c>
      <c r="G179" s="307">
        <v>6</v>
      </c>
      <c r="H179" s="303">
        <f>G179*30</f>
        <v>180</v>
      </c>
      <c r="I179" s="304">
        <f>J179+K179+L179</f>
        <v>79</v>
      </c>
      <c r="J179" s="39">
        <v>36</v>
      </c>
      <c r="K179" s="39"/>
      <c r="L179" s="39">
        <v>43</v>
      </c>
      <c r="M179" s="305">
        <f>H179-I179</f>
        <v>101</v>
      </c>
      <c r="N179" s="22"/>
      <c r="O179" s="520">
        <v>7</v>
      </c>
      <c r="P179" s="527">
        <v>2</v>
      </c>
    </row>
    <row r="180" spans="1:16" ht="15.75">
      <c r="A180" s="501" t="s">
        <v>316</v>
      </c>
      <c r="B180" s="437" t="s">
        <v>317</v>
      </c>
      <c r="C180" s="41"/>
      <c r="D180" s="23"/>
      <c r="E180" s="23"/>
      <c r="F180" s="306"/>
      <c r="G180" s="42">
        <f>G181+G182</f>
        <v>6</v>
      </c>
      <c r="H180" s="40">
        <f>H181+H182</f>
        <v>180</v>
      </c>
      <c r="I180" s="41">
        <f>I181+I182</f>
        <v>79</v>
      </c>
      <c r="J180" s="23">
        <f>J181+J182</f>
        <v>36</v>
      </c>
      <c r="K180" s="23"/>
      <c r="L180" s="23">
        <f>L181+L182</f>
        <v>43</v>
      </c>
      <c r="M180" s="306">
        <f>M181+M182</f>
        <v>101</v>
      </c>
      <c r="N180" s="22"/>
      <c r="O180" s="23"/>
      <c r="P180" s="24"/>
    </row>
    <row r="181" spans="1:16" ht="15.75">
      <c r="A181" s="501" t="s">
        <v>318</v>
      </c>
      <c r="B181" s="437" t="s">
        <v>317</v>
      </c>
      <c r="C181" s="41" t="s">
        <v>45</v>
      </c>
      <c r="D181" s="23"/>
      <c r="E181" s="23"/>
      <c r="F181" s="306"/>
      <c r="G181" s="42">
        <v>4.5</v>
      </c>
      <c r="H181" s="40">
        <f>G181*30</f>
        <v>135</v>
      </c>
      <c r="I181" s="41">
        <f>J181+K181+L181</f>
        <v>63</v>
      </c>
      <c r="J181" s="23">
        <v>36</v>
      </c>
      <c r="K181" s="23"/>
      <c r="L181" s="23">
        <v>27</v>
      </c>
      <c r="M181" s="306">
        <f>H181-I181</f>
        <v>72</v>
      </c>
      <c r="N181" s="22"/>
      <c r="O181" s="520">
        <v>7</v>
      </c>
      <c r="P181" s="24"/>
    </row>
    <row r="182" spans="1:16" ht="15.75">
      <c r="A182" s="501" t="s">
        <v>319</v>
      </c>
      <c r="B182" s="437" t="s">
        <v>320</v>
      </c>
      <c r="C182" s="41"/>
      <c r="D182" s="23"/>
      <c r="E182" s="23"/>
      <c r="F182" s="306" t="s">
        <v>46</v>
      </c>
      <c r="G182" s="42">
        <v>1.5</v>
      </c>
      <c r="H182" s="40">
        <f>G182*30</f>
        <v>45</v>
      </c>
      <c r="I182" s="41">
        <f>J182+K182+L182</f>
        <v>16</v>
      </c>
      <c r="J182" s="23"/>
      <c r="K182" s="23"/>
      <c r="L182" s="23">
        <v>16</v>
      </c>
      <c r="M182" s="306">
        <f>H182-I182</f>
        <v>29</v>
      </c>
      <c r="N182" s="22"/>
      <c r="O182" s="23"/>
      <c r="P182" s="527">
        <v>2</v>
      </c>
    </row>
    <row r="183" spans="1:16" ht="15.75">
      <c r="A183" s="501" t="s">
        <v>321</v>
      </c>
      <c r="B183" s="437" t="s">
        <v>322</v>
      </c>
      <c r="C183" s="41"/>
      <c r="D183" s="23"/>
      <c r="E183" s="23"/>
      <c r="F183" s="306"/>
      <c r="G183" s="42">
        <f>G184+G185</f>
        <v>6</v>
      </c>
      <c r="H183" s="40">
        <f>H184+H185</f>
        <v>180</v>
      </c>
      <c r="I183" s="41">
        <f>I184+I185</f>
        <v>79</v>
      </c>
      <c r="J183" s="23">
        <f>J184+J185</f>
        <v>36</v>
      </c>
      <c r="K183" s="23"/>
      <c r="L183" s="23">
        <f>L184+L185</f>
        <v>43</v>
      </c>
      <c r="M183" s="306">
        <f>M184+M185</f>
        <v>101</v>
      </c>
      <c r="N183" s="22"/>
      <c r="O183" s="23"/>
      <c r="P183" s="24"/>
    </row>
    <row r="184" spans="1:16" ht="15.75">
      <c r="A184" s="501" t="s">
        <v>323</v>
      </c>
      <c r="B184" s="437" t="s">
        <v>322</v>
      </c>
      <c r="C184" s="41" t="s">
        <v>45</v>
      </c>
      <c r="D184" s="23"/>
      <c r="E184" s="23"/>
      <c r="F184" s="306"/>
      <c r="G184" s="42">
        <v>4.5</v>
      </c>
      <c r="H184" s="40">
        <f>G184*30</f>
        <v>135</v>
      </c>
      <c r="I184" s="41">
        <f>J184+K184+L184</f>
        <v>63</v>
      </c>
      <c r="J184" s="23">
        <v>36</v>
      </c>
      <c r="K184" s="23"/>
      <c r="L184" s="23">
        <v>27</v>
      </c>
      <c r="M184" s="306">
        <f>H184-I184</f>
        <v>72</v>
      </c>
      <c r="N184" s="22"/>
      <c r="O184" s="520">
        <v>7</v>
      </c>
      <c r="P184" s="24"/>
    </row>
    <row r="185" spans="1:16" ht="31.5">
      <c r="A185" s="501" t="s">
        <v>324</v>
      </c>
      <c r="B185" s="437" t="s">
        <v>325</v>
      </c>
      <c r="C185" s="41"/>
      <c r="D185" s="23"/>
      <c r="E185" s="23"/>
      <c r="F185" s="306" t="s">
        <v>46</v>
      </c>
      <c r="G185" s="42">
        <v>1.5</v>
      </c>
      <c r="H185" s="40">
        <f>G185*30</f>
        <v>45</v>
      </c>
      <c r="I185" s="41">
        <f>J185+K185+L185</f>
        <v>16</v>
      </c>
      <c r="J185" s="23"/>
      <c r="K185" s="23"/>
      <c r="L185" s="23">
        <v>16</v>
      </c>
      <c r="M185" s="306">
        <f>H185-I185</f>
        <v>29</v>
      </c>
      <c r="N185" s="22"/>
      <c r="O185" s="23"/>
      <c r="P185" s="527">
        <v>2</v>
      </c>
    </row>
    <row r="186" spans="1:16" ht="31.5">
      <c r="A186" s="501" t="s">
        <v>326</v>
      </c>
      <c r="B186" s="437" t="s">
        <v>327</v>
      </c>
      <c r="C186" s="41"/>
      <c r="D186" s="23" t="s">
        <v>46</v>
      </c>
      <c r="E186" s="23"/>
      <c r="F186" s="306"/>
      <c r="G186" s="307">
        <v>3</v>
      </c>
      <c r="H186" s="303">
        <f>G186*30</f>
        <v>90</v>
      </c>
      <c r="I186" s="304">
        <f>J186+K186+L186</f>
        <v>43</v>
      </c>
      <c r="J186" s="39">
        <v>26</v>
      </c>
      <c r="K186" s="39"/>
      <c r="L186" s="39">
        <v>17</v>
      </c>
      <c r="M186" s="305">
        <f>H186-I186</f>
        <v>47</v>
      </c>
      <c r="N186" s="22"/>
      <c r="O186" s="520">
        <v>3</v>
      </c>
      <c r="P186" s="527">
        <v>2</v>
      </c>
    </row>
    <row r="187" spans="1:16" ht="15.75">
      <c r="A187" s="501" t="s">
        <v>328</v>
      </c>
      <c r="B187" s="437" t="s">
        <v>329</v>
      </c>
      <c r="C187" s="41"/>
      <c r="D187" s="23"/>
      <c r="E187" s="23"/>
      <c r="F187" s="306"/>
      <c r="G187" s="42">
        <f>G188+G189</f>
        <v>3</v>
      </c>
      <c r="H187" s="40">
        <f>H188+H189</f>
        <v>90</v>
      </c>
      <c r="I187" s="41">
        <f>I188+I189</f>
        <v>43</v>
      </c>
      <c r="J187" s="23">
        <f>J188+J189</f>
        <v>26</v>
      </c>
      <c r="K187" s="23"/>
      <c r="L187" s="23">
        <f>L188+L189</f>
        <v>17</v>
      </c>
      <c r="M187" s="306">
        <f>M188+M189</f>
        <v>47</v>
      </c>
      <c r="N187" s="22"/>
      <c r="O187" s="23"/>
      <c r="P187" s="24"/>
    </row>
    <row r="188" spans="1:16" ht="15.75">
      <c r="A188" s="502" t="s">
        <v>331</v>
      </c>
      <c r="B188" s="438" t="s">
        <v>329</v>
      </c>
      <c r="C188" s="441"/>
      <c r="D188" s="442"/>
      <c r="E188" s="442"/>
      <c r="F188" s="443"/>
      <c r="G188" s="440">
        <v>1.5</v>
      </c>
      <c r="H188" s="451">
        <f>G188*30</f>
        <v>45</v>
      </c>
      <c r="I188" s="441">
        <f>J188+K188+L188</f>
        <v>27</v>
      </c>
      <c r="J188" s="442">
        <v>18</v>
      </c>
      <c r="K188" s="442"/>
      <c r="L188" s="442">
        <v>9</v>
      </c>
      <c r="M188" s="443">
        <f>H188-I188</f>
        <v>18</v>
      </c>
      <c r="N188" s="449"/>
      <c r="O188" s="521">
        <v>3</v>
      </c>
      <c r="P188" s="450"/>
    </row>
    <row r="189" spans="1:16" ht="15.75">
      <c r="A189" s="502" t="s">
        <v>332</v>
      </c>
      <c r="B189" s="438" t="s">
        <v>329</v>
      </c>
      <c r="C189" s="441"/>
      <c r="D189" s="442" t="s">
        <v>46</v>
      </c>
      <c r="E189" s="442"/>
      <c r="F189" s="443"/>
      <c r="G189" s="440">
        <v>1.5</v>
      </c>
      <c r="H189" s="451">
        <f>G189*30</f>
        <v>45</v>
      </c>
      <c r="I189" s="441">
        <f>J189+K189+L189</f>
        <v>16</v>
      </c>
      <c r="J189" s="442">
        <v>8</v>
      </c>
      <c r="K189" s="442"/>
      <c r="L189" s="442">
        <v>8</v>
      </c>
      <c r="M189" s="443">
        <f>H189-I189</f>
        <v>29</v>
      </c>
      <c r="N189" s="449"/>
      <c r="O189" s="442"/>
      <c r="P189" s="556">
        <v>2</v>
      </c>
    </row>
    <row r="190" spans="1:16" ht="15.75">
      <c r="A190" s="503" t="s">
        <v>330</v>
      </c>
      <c r="B190" s="444" t="s">
        <v>122</v>
      </c>
      <c r="C190" s="41"/>
      <c r="D190" s="23"/>
      <c r="E190" s="23"/>
      <c r="F190" s="306"/>
      <c r="G190" s="42">
        <f>G191+G192</f>
        <v>3</v>
      </c>
      <c r="H190" s="40">
        <f>H191+H192</f>
        <v>90</v>
      </c>
      <c r="I190" s="41">
        <f>I191+I192</f>
        <v>43</v>
      </c>
      <c r="J190" s="23">
        <f>J191+J192</f>
        <v>26</v>
      </c>
      <c r="K190" s="23"/>
      <c r="L190" s="23">
        <f>L191+L192</f>
        <v>17</v>
      </c>
      <c r="M190" s="306">
        <f>M191+M192</f>
        <v>47</v>
      </c>
      <c r="N190" s="22"/>
      <c r="O190" s="23"/>
      <c r="P190" s="24"/>
    </row>
    <row r="191" spans="1:16" ht="15.75">
      <c r="A191" s="504" t="s">
        <v>333</v>
      </c>
      <c r="B191" s="447" t="s">
        <v>122</v>
      </c>
      <c r="C191" s="41"/>
      <c r="D191" s="23"/>
      <c r="E191" s="23"/>
      <c r="F191" s="306"/>
      <c r="G191" s="42">
        <v>1.5</v>
      </c>
      <c r="H191" s="40">
        <f>G191*30</f>
        <v>45</v>
      </c>
      <c r="I191" s="41">
        <f>J191+K191+L191</f>
        <v>27</v>
      </c>
      <c r="J191" s="23">
        <v>18</v>
      </c>
      <c r="K191" s="23"/>
      <c r="L191" s="23">
        <v>9</v>
      </c>
      <c r="M191" s="306">
        <f>H191-I191</f>
        <v>18</v>
      </c>
      <c r="N191" s="22"/>
      <c r="O191" s="520">
        <v>3</v>
      </c>
      <c r="P191" s="24"/>
    </row>
    <row r="192" spans="1:16" ht="16.5" thickBot="1">
      <c r="A192" s="505" t="s">
        <v>334</v>
      </c>
      <c r="B192" s="448" t="s">
        <v>122</v>
      </c>
      <c r="C192" s="311"/>
      <c r="D192" s="309" t="s">
        <v>46</v>
      </c>
      <c r="E192" s="309"/>
      <c r="F192" s="445"/>
      <c r="G192" s="446">
        <v>1.5</v>
      </c>
      <c r="H192" s="452">
        <f>G192*30</f>
        <v>45</v>
      </c>
      <c r="I192" s="311">
        <f>J192+K192+L192</f>
        <v>16</v>
      </c>
      <c r="J192" s="309">
        <v>8</v>
      </c>
      <c r="K192" s="309"/>
      <c r="L192" s="309">
        <v>8</v>
      </c>
      <c r="M192" s="445">
        <f>H192-I192</f>
        <v>29</v>
      </c>
      <c r="N192" s="308"/>
      <c r="O192" s="309"/>
      <c r="P192" s="557">
        <v>2</v>
      </c>
    </row>
    <row r="193" spans="2:16" s="12" customFormat="1" ht="15.75">
      <c r="B193" s="375"/>
      <c r="C193" s="376"/>
      <c r="D193" s="901"/>
      <c r="E193" s="901"/>
      <c r="F193" s="902"/>
      <c r="G193" s="902"/>
      <c r="H193" s="377"/>
      <c r="I193" s="903"/>
      <c r="J193" s="903"/>
      <c r="K193" s="903"/>
      <c r="L193" s="903"/>
      <c r="N193" s="378"/>
      <c r="O193" s="378"/>
      <c r="P193" s="378"/>
    </row>
    <row r="194" spans="1:16" s="12" customFormat="1" ht="20.25" customHeight="1">
      <c r="A194" s="382"/>
      <c r="B194" s="383"/>
      <c r="C194" s="904" t="s">
        <v>27</v>
      </c>
      <c r="D194" s="904"/>
      <c r="E194" s="904"/>
      <c r="F194" s="904"/>
      <c r="G194" s="904"/>
      <c r="H194" s="904"/>
      <c r="I194" s="904"/>
      <c r="J194" s="904"/>
      <c r="K194" s="904"/>
      <c r="L194" s="384"/>
      <c r="M194" s="384"/>
      <c r="N194" s="378"/>
      <c r="O194" s="378"/>
      <c r="P194" s="378"/>
    </row>
    <row r="195" spans="1:16" s="12" customFormat="1" ht="15" customHeight="1">
      <c r="A195" s="385"/>
      <c r="B195" s="375"/>
      <c r="C195" s="376"/>
      <c r="D195" s="901"/>
      <c r="E195" s="901"/>
      <c r="F195" s="902"/>
      <c r="G195" s="902"/>
      <c r="H195" s="377"/>
      <c r="I195" s="903"/>
      <c r="J195" s="903"/>
      <c r="K195" s="903"/>
      <c r="L195" s="903"/>
      <c r="M195" s="15"/>
      <c r="N195" s="15"/>
      <c r="O195" s="15"/>
      <c r="P195" s="15"/>
    </row>
    <row r="196" spans="1:16" s="12" customFormat="1" ht="17.25" customHeight="1">
      <c r="A196" s="385"/>
      <c r="B196" s="15"/>
      <c r="C196" s="386"/>
      <c r="D196" s="387"/>
      <c r="E196" s="387"/>
      <c r="F196" s="386"/>
      <c r="G196" s="386"/>
      <c r="H196" s="386"/>
      <c r="I196" s="15"/>
      <c r="J196" s="15"/>
      <c r="K196" s="15"/>
      <c r="L196" s="15"/>
      <c r="M196" s="15"/>
      <c r="N196" s="15"/>
      <c r="O196" s="15"/>
      <c r="P196" s="15"/>
    </row>
    <row r="197" spans="1:16" s="12" customFormat="1" ht="15.75">
      <c r="A197" s="16"/>
      <c r="B197" s="17"/>
      <c r="C197" s="18"/>
      <c r="D197" s="19"/>
      <c r="E197" s="19"/>
      <c r="F197" s="18"/>
      <c r="G197" s="18"/>
      <c r="H197" s="18"/>
      <c r="I197" s="17"/>
      <c r="J197" s="17"/>
      <c r="K197" s="17"/>
      <c r="L197" s="17"/>
      <c r="M197" s="17"/>
      <c r="N197" s="17"/>
      <c r="O197" s="17"/>
      <c r="P197" s="17"/>
    </row>
    <row r="202" spans="1:19" s="14" customFormat="1" ht="15.75">
      <c r="A202" s="99" t="s">
        <v>159</v>
      </c>
      <c r="B202" s="28" t="s">
        <v>226</v>
      </c>
      <c r="C202" s="100"/>
      <c r="D202" s="101"/>
      <c r="E202" s="101">
        <v>3</v>
      </c>
      <c r="F202" s="102"/>
      <c r="G202" s="103">
        <v>2</v>
      </c>
      <c r="H202" s="104">
        <v>60</v>
      </c>
      <c r="I202" s="105">
        <v>30</v>
      </c>
      <c r="J202" s="106"/>
      <c r="K202" s="106"/>
      <c r="L202" s="106">
        <v>30</v>
      </c>
      <c r="M202" s="107">
        <v>30</v>
      </c>
      <c r="N202" s="109">
        <v>2</v>
      </c>
      <c r="O202" s="108"/>
      <c r="P202" s="102"/>
      <c r="Q202" s="14" t="s">
        <v>427</v>
      </c>
      <c r="R202" s="14" t="s">
        <v>412</v>
      </c>
      <c r="S202" s="14" t="s">
        <v>406</v>
      </c>
    </row>
    <row r="203" spans="1:19" s="14" customFormat="1" ht="15.75">
      <c r="A203" s="99" t="s">
        <v>356</v>
      </c>
      <c r="B203" s="28" t="s">
        <v>424</v>
      </c>
      <c r="C203" s="162"/>
      <c r="D203" s="101">
        <v>3</v>
      </c>
      <c r="E203" s="101"/>
      <c r="F203" s="118"/>
      <c r="G203" s="56">
        <v>1</v>
      </c>
      <c r="H203" s="479">
        <v>30</v>
      </c>
      <c r="I203" s="182">
        <v>15</v>
      </c>
      <c r="J203" s="106">
        <v>15</v>
      </c>
      <c r="K203" s="106"/>
      <c r="L203" s="106"/>
      <c r="M203" s="478">
        <v>15</v>
      </c>
      <c r="N203" s="63">
        <v>1</v>
      </c>
      <c r="O203" s="108"/>
      <c r="P203" s="102"/>
      <c r="Q203" s="14" t="s">
        <v>409</v>
      </c>
      <c r="R203" s="14" t="s">
        <v>412</v>
      </c>
      <c r="S203" s="14" t="s">
        <v>428</v>
      </c>
    </row>
    <row r="204" spans="1:16" ht="31.5">
      <c r="A204" s="504" t="s">
        <v>280</v>
      </c>
      <c r="B204" s="447" t="s">
        <v>279</v>
      </c>
      <c r="C204" s="41"/>
      <c r="D204" s="23" t="s">
        <v>350</v>
      </c>
      <c r="E204" s="23"/>
      <c r="F204" s="306"/>
      <c r="G204" s="307">
        <v>9</v>
      </c>
      <c r="H204" s="303">
        <v>270</v>
      </c>
      <c r="I204" s="304">
        <v>102</v>
      </c>
      <c r="J204" s="39">
        <v>51</v>
      </c>
      <c r="K204" s="39">
        <v>51</v>
      </c>
      <c r="L204" s="39"/>
      <c r="M204" s="305">
        <v>168</v>
      </c>
      <c r="N204" s="22">
        <v>2</v>
      </c>
      <c r="O204" s="23"/>
      <c r="P204" s="24"/>
    </row>
    <row r="205" spans="1:16" ht="31.5">
      <c r="A205" s="501"/>
      <c r="B205" s="434" t="s">
        <v>349</v>
      </c>
      <c r="C205" s="41"/>
      <c r="D205" s="23">
        <v>3</v>
      </c>
      <c r="E205" s="23"/>
      <c r="F205" s="306"/>
      <c r="G205" s="42">
        <v>2.5</v>
      </c>
      <c r="H205" s="40">
        <v>75</v>
      </c>
      <c r="I205" s="41">
        <v>30</v>
      </c>
      <c r="J205" s="23">
        <v>15</v>
      </c>
      <c r="K205" s="23">
        <v>15</v>
      </c>
      <c r="L205" s="23"/>
      <c r="M205" s="306">
        <v>45</v>
      </c>
      <c r="N205" s="22">
        <v>2</v>
      </c>
      <c r="O205" s="23"/>
      <c r="P205" s="24"/>
    </row>
    <row r="206" spans="1:19" ht="15.75">
      <c r="A206" s="501" t="s">
        <v>366</v>
      </c>
      <c r="B206" s="438" t="s">
        <v>275</v>
      </c>
      <c r="C206" s="41"/>
      <c r="D206" s="23">
        <v>3</v>
      </c>
      <c r="E206" s="23"/>
      <c r="F206" s="306"/>
      <c r="G206" s="42">
        <v>2.5</v>
      </c>
      <c r="H206" s="40">
        <v>75</v>
      </c>
      <c r="I206" s="41">
        <v>30</v>
      </c>
      <c r="J206" s="23">
        <v>15</v>
      </c>
      <c r="K206" s="23">
        <v>15</v>
      </c>
      <c r="L206" s="23"/>
      <c r="M206" s="306">
        <v>45</v>
      </c>
      <c r="N206" s="22">
        <v>2</v>
      </c>
      <c r="O206" s="23"/>
      <c r="P206" s="24"/>
      <c r="Q206" s="15" t="s">
        <v>409</v>
      </c>
      <c r="R206" s="15" t="s">
        <v>416</v>
      </c>
      <c r="S206" s="15" t="s">
        <v>403</v>
      </c>
    </row>
    <row r="207" spans="1:19" ht="15.75">
      <c r="A207" s="501" t="s">
        <v>367</v>
      </c>
      <c r="B207" s="438" t="s">
        <v>271</v>
      </c>
      <c r="C207" s="41"/>
      <c r="D207" s="23">
        <v>3</v>
      </c>
      <c r="E207" s="23"/>
      <c r="F207" s="306"/>
      <c r="G207" s="42">
        <v>2.5</v>
      </c>
      <c r="H207" s="40">
        <v>75</v>
      </c>
      <c r="I207" s="41">
        <v>30</v>
      </c>
      <c r="J207" s="23">
        <v>15</v>
      </c>
      <c r="K207" s="23">
        <v>15</v>
      </c>
      <c r="L207" s="23"/>
      <c r="M207" s="306">
        <v>45</v>
      </c>
      <c r="N207" s="22">
        <v>2</v>
      </c>
      <c r="O207" s="23"/>
      <c r="P207" s="24"/>
      <c r="Q207" s="15" t="s">
        <v>409</v>
      </c>
      <c r="R207" s="15" t="s">
        <v>416</v>
      </c>
      <c r="S207" s="15" t="s">
        <v>403</v>
      </c>
    </row>
    <row r="208" spans="1:16" ht="31.5">
      <c r="A208" s="501" t="s">
        <v>281</v>
      </c>
      <c r="B208" s="437" t="s">
        <v>282</v>
      </c>
      <c r="C208" s="41">
        <v>3</v>
      </c>
      <c r="D208" s="23"/>
      <c r="E208" s="23"/>
      <c r="F208" s="306" t="s">
        <v>45</v>
      </c>
      <c r="G208" s="307">
        <v>10</v>
      </c>
      <c r="H208" s="303">
        <v>300</v>
      </c>
      <c r="I208" s="304">
        <v>108</v>
      </c>
      <c r="J208" s="39">
        <v>60</v>
      </c>
      <c r="K208" s="39">
        <v>15</v>
      </c>
      <c r="L208" s="39">
        <v>33</v>
      </c>
      <c r="M208" s="305">
        <v>192</v>
      </c>
      <c r="N208" s="22">
        <v>6</v>
      </c>
      <c r="O208" s="23">
        <v>2</v>
      </c>
      <c r="P208" s="24"/>
    </row>
    <row r="209" spans="1:19" ht="15.75">
      <c r="A209" s="501" t="s">
        <v>285</v>
      </c>
      <c r="B209" s="438" t="s">
        <v>284</v>
      </c>
      <c r="C209" s="41">
        <v>3</v>
      </c>
      <c r="D209" s="23"/>
      <c r="E209" s="23"/>
      <c r="F209" s="306"/>
      <c r="G209" s="42">
        <v>8.5</v>
      </c>
      <c r="H209" s="40">
        <v>255</v>
      </c>
      <c r="I209" s="41">
        <v>90</v>
      </c>
      <c r="J209" s="23">
        <v>60</v>
      </c>
      <c r="K209" s="23">
        <v>15</v>
      </c>
      <c r="L209" s="23">
        <v>15</v>
      </c>
      <c r="M209" s="306">
        <v>165</v>
      </c>
      <c r="N209" s="22">
        <v>6</v>
      </c>
      <c r="O209" s="23"/>
      <c r="P209" s="24"/>
      <c r="Q209" s="15" t="s">
        <v>410</v>
      </c>
      <c r="R209" s="15" t="s">
        <v>416</v>
      </c>
      <c r="S209" s="15" t="s">
        <v>403</v>
      </c>
    </row>
    <row r="210" spans="1:19" ht="31.5">
      <c r="A210" s="501" t="s">
        <v>290</v>
      </c>
      <c r="B210" s="438" t="s">
        <v>289</v>
      </c>
      <c r="C210" s="41">
        <v>3</v>
      </c>
      <c r="D210" s="23"/>
      <c r="E210" s="23"/>
      <c r="F210" s="306"/>
      <c r="G210" s="42">
        <v>8.5</v>
      </c>
      <c r="H210" s="40">
        <v>255</v>
      </c>
      <c r="I210" s="41">
        <v>90</v>
      </c>
      <c r="J210" s="23">
        <v>60</v>
      </c>
      <c r="K210" s="23">
        <v>15</v>
      </c>
      <c r="L210" s="23">
        <v>15</v>
      </c>
      <c r="M210" s="306">
        <v>165</v>
      </c>
      <c r="N210" s="22">
        <v>6</v>
      </c>
      <c r="O210" s="23"/>
      <c r="P210" s="24"/>
      <c r="Q210" s="15" t="s">
        <v>410</v>
      </c>
      <c r="R210" s="15" t="s">
        <v>416</v>
      </c>
      <c r="S210" s="15" t="s">
        <v>403</v>
      </c>
    </row>
    <row r="211" spans="1:16" ht="31.5">
      <c r="A211" s="501" t="s">
        <v>293</v>
      </c>
      <c r="B211" s="437" t="s">
        <v>294</v>
      </c>
      <c r="C211" s="41"/>
      <c r="D211" s="23">
        <v>3</v>
      </c>
      <c r="E211" s="23"/>
      <c r="F211" s="306"/>
      <c r="G211" s="307">
        <v>4</v>
      </c>
      <c r="H211" s="303">
        <v>120</v>
      </c>
      <c r="I211" s="304">
        <v>60</v>
      </c>
      <c r="J211" s="39">
        <v>30</v>
      </c>
      <c r="K211" s="39">
        <v>30</v>
      </c>
      <c r="L211" s="39"/>
      <c r="M211" s="305">
        <v>60</v>
      </c>
      <c r="N211" s="22">
        <v>4</v>
      </c>
      <c r="O211" s="23"/>
      <c r="P211" s="24"/>
    </row>
    <row r="212" spans="1:19" ht="31.5">
      <c r="A212" s="501" t="s">
        <v>295</v>
      </c>
      <c r="B212" s="437" t="s">
        <v>296</v>
      </c>
      <c r="C212" s="41"/>
      <c r="D212" s="23">
        <v>3</v>
      </c>
      <c r="E212" s="23"/>
      <c r="F212" s="306"/>
      <c r="G212" s="42">
        <v>4</v>
      </c>
      <c r="H212" s="40">
        <v>120</v>
      </c>
      <c r="I212" s="41">
        <v>60</v>
      </c>
      <c r="J212" s="23">
        <v>30</v>
      </c>
      <c r="K212" s="23">
        <v>30</v>
      </c>
      <c r="L212" s="23"/>
      <c r="M212" s="306">
        <v>60</v>
      </c>
      <c r="N212" s="22">
        <v>4</v>
      </c>
      <c r="O212" s="23"/>
      <c r="P212" s="24"/>
      <c r="Q212" s="15" t="s">
        <v>409</v>
      </c>
      <c r="R212" s="15" t="s">
        <v>416</v>
      </c>
      <c r="S212" s="15" t="s">
        <v>403</v>
      </c>
    </row>
    <row r="213" spans="1:19" ht="15.75">
      <c r="A213" s="501" t="s">
        <v>297</v>
      </c>
      <c r="B213" s="437" t="s">
        <v>298</v>
      </c>
      <c r="C213" s="41"/>
      <c r="D213" s="23">
        <v>3</v>
      </c>
      <c r="E213" s="23"/>
      <c r="F213" s="306"/>
      <c r="G213" s="42">
        <v>4</v>
      </c>
      <c r="H213" s="40">
        <v>120</v>
      </c>
      <c r="I213" s="41">
        <v>60</v>
      </c>
      <c r="J213" s="23">
        <v>30</v>
      </c>
      <c r="K213" s="23">
        <v>30</v>
      </c>
      <c r="L213" s="23"/>
      <c r="M213" s="306">
        <v>60</v>
      </c>
      <c r="N213" s="22">
        <v>4</v>
      </c>
      <c r="O213" s="23"/>
      <c r="P213" s="24"/>
      <c r="Q213" s="15" t="s">
        <v>409</v>
      </c>
      <c r="R213" s="15" t="s">
        <v>416</v>
      </c>
      <c r="S213" s="15" t="s">
        <v>403</v>
      </c>
    </row>
    <row r="214" spans="1:16" ht="31.5">
      <c r="A214" s="501" t="s">
        <v>299</v>
      </c>
      <c r="B214" s="437" t="s">
        <v>300</v>
      </c>
      <c r="C214" s="41"/>
      <c r="D214" s="23">
        <v>3</v>
      </c>
      <c r="E214" s="23"/>
      <c r="F214" s="306"/>
      <c r="G214" s="307">
        <v>3</v>
      </c>
      <c r="H214" s="303">
        <v>90</v>
      </c>
      <c r="I214" s="304">
        <v>45</v>
      </c>
      <c r="J214" s="39">
        <v>30</v>
      </c>
      <c r="K214" s="39"/>
      <c r="L214" s="39">
        <v>15</v>
      </c>
      <c r="M214" s="305">
        <v>45</v>
      </c>
      <c r="N214" s="22">
        <v>3</v>
      </c>
      <c r="O214" s="23"/>
      <c r="P214" s="24"/>
    </row>
    <row r="215" spans="1:19" ht="15.75">
      <c r="A215" s="501" t="s">
        <v>301</v>
      </c>
      <c r="B215" s="438" t="s">
        <v>302</v>
      </c>
      <c r="C215" s="41"/>
      <c r="D215" s="23">
        <v>3</v>
      </c>
      <c r="E215" s="23"/>
      <c r="F215" s="306"/>
      <c r="G215" s="42">
        <v>3</v>
      </c>
      <c r="H215" s="40">
        <v>90</v>
      </c>
      <c r="I215" s="41">
        <v>45</v>
      </c>
      <c r="J215" s="23">
        <v>30</v>
      </c>
      <c r="K215" s="23"/>
      <c r="L215" s="23">
        <v>15</v>
      </c>
      <c r="M215" s="306">
        <v>45</v>
      </c>
      <c r="N215" s="22">
        <v>3</v>
      </c>
      <c r="O215" s="23"/>
      <c r="P215" s="24"/>
      <c r="Q215" s="15" t="s">
        <v>409</v>
      </c>
      <c r="R215" s="15" t="s">
        <v>416</v>
      </c>
      <c r="S215" s="15" t="s">
        <v>403</v>
      </c>
    </row>
    <row r="216" spans="1:19" ht="15.75">
      <c r="A216" s="501" t="s">
        <v>303</v>
      </c>
      <c r="B216" s="437" t="s">
        <v>304</v>
      </c>
      <c r="C216" s="41"/>
      <c r="D216" s="23">
        <v>3</v>
      </c>
      <c r="E216" s="23"/>
      <c r="F216" s="306"/>
      <c r="G216" s="42">
        <v>3</v>
      </c>
      <c r="H216" s="40">
        <v>90</v>
      </c>
      <c r="I216" s="41">
        <v>45</v>
      </c>
      <c r="J216" s="23">
        <v>30</v>
      </c>
      <c r="K216" s="23"/>
      <c r="L216" s="23">
        <v>15</v>
      </c>
      <c r="M216" s="306">
        <v>45</v>
      </c>
      <c r="N216" s="22">
        <v>3</v>
      </c>
      <c r="O216" s="23"/>
      <c r="P216" s="24"/>
      <c r="Q216" s="15" t="s">
        <v>409</v>
      </c>
      <c r="R216" s="15" t="s">
        <v>416</v>
      </c>
      <c r="S216" s="15" t="s">
        <v>403</v>
      </c>
    </row>
    <row r="220" spans="1:19" s="14" customFormat="1" ht="15.75">
      <c r="A220" s="99" t="s">
        <v>141</v>
      </c>
      <c r="B220" s="28" t="s">
        <v>423</v>
      </c>
      <c r="C220" s="100" t="s">
        <v>45</v>
      </c>
      <c r="D220" s="101"/>
      <c r="E220" s="101"/>
      <c r="F220" s="102"/>
      <c r="G220" s="103">
        <v>1.5</v>
      </c>
      <c r="H220" s="104">
        <v>45</v>
      </c>
      <c r="I220" s="105">
        <v>18</v>
      </c>
      <c r="J220" s="106">
        <v>9</v>
      </c>
      <c r="K220" s="106">
        <v>9</v>
      </c>
      <c r="L220" s="106"/>
      <c r="M220" s="107">
        <v>27</v>
      </c>
      <c r="N220" s="109"/>
      <c r="O220" s="515">
        <v>3</v>
      </c>
      <c r="P220" s="102"/>
      <c r="Q220" s="14" t="s">
        <v>412</v>
      </c>
      <c r="R220" s="14" t="s">
        <v>410</v>
      </c>
      <c r="S220" s="14" t="s">
        <v>408</v>
      </c>
    </row>
    <row r="221" spans="1:19" s="14" customFormat="1" ht="15.75">
      <c r="A221" s="242" t="s">
        <v>167</v>
      </c>
      <c r="B221" s="28" t="s">
        <v>425</v>
      </c>
      <c r="C221" s="225"/>
      <c r="D221" s="224" t="s">
        <v>45</v>
      </c>
      <c r="E221" s="203"/>
      <c r="F221" s="217"/>
      <c r="G221" s="56">
        <v>1</v>
      </c>
      <c r="H221" s="228">
        <v>30</v>
      </c>
      <c r="I221" s="229">
        <v>18</v>
      </c>
      <c r="J221" s="230">
        <v>9</v>
      </c>
      <c r="K221" s="230"/>
      <c r="L221" s="230">
        <v>9</v>
      </c>
      <c r="M221" s="231">
        <v>12</v>
      </c>
      <c r="N221" s="225"/>
      <c r="O221" s="554">
        <v>2</v>
      </c>
      <c r="P221" s="204"/>
      <c r="Q221" s="14" t="s">
        <v>412</v>
      </c>
      <c r="R221" s="14" t="s">
        <v>409</v>
      </c>
      <c r="S221" s="14" t="s">
        <v>430</v>
      </c>
    </row>
    <row r="222" spans="1:19" s="14" customFormat="1" ht="31.5">
      <c r="A222" s="242" t="s">
        <v>216</v>
      </c>
      <c r="B222" s="28" t="s">
        <v>426</v>
      </c>
      <c r="C222" s="225" t="s">
        <v>45</v>
      </c>
      <c r="D222" s="224"/>
      <c r="E222" s="203"/>
      <c r="F222" s="217"/>
      <c r="G222" s="56">
        <v>1.5</v>
      </c>
      <c r="H222" s="228">
        <v>45</v>
      </c>
      <c r="I222" s="229">
        <v>26</v>
      </c>
      <c r="J222" s="230">
        <v>18</v>
      </c>
      <c r="K222" s="230">
        <v>4</v>
      </c>
      <c r="L222" s="230">
        <v>4</v>
      </c>
      <c r="M222" s="231">
        <v>19</v>
      </c>
      <c r="N222" s="225"/>
      <c r="O222" s="554">
        <v>3</v>
      </c>
      <c r="P222" s="467"/>
      <c r="Q222" s="14" t="s">
        <v>412</v>
      </c>
      <c r="R222" s="14" t="s">
        <v>410</v>
      </c>
      <c r="S222" s="14" t="s">
        <v>403</v>
      </c>
    </row>
    <row r="223" spans="1:17" ht="31.5">
      <c r="A223" s="501" t="s">
        <v>281</v>
      </c>
      <c r="B223" s="437" t="s">
        <v>282</v>
      </c>
      <c r="C223" s="41">
        <v>3</v>
      </c>
      <c r="D223" s="23"/>
      <c r="E223" s="23"/>
      <c r="F223" s="306" t="s">
        <v>45</v>
      </c>
      <c r="G223" s="307">
        <v>10</v>
      </c>
      <c r="H223" s="303">
        <v>300</v>
      </c>
      <c r="I223" s="304">
        <v>108</v>
      </c>
      <c r="J223" s="39">
        <v>60</v>
      </c>
      <c r="K223" s="39">
        <v>15</v>
      </c>
      <c r="L223" s="39">
        <v>33</v>
      </c>
      <c r="M223" s="305">
        <v>192</v>
      </c>
      <c r="N223" s="22">
        <v>6</v>
      </c>
      <c r="O223" s="520">
        <v>2</v>
      </c>
      <c r="P223" s="24"/>
      <c r="Q223" s="15" t="s">
        <v>416</v>
      </c>
    </row>
    <row r="224" spans="1:19" ht="31.5">
      <c r="A224" s="501" t="s">
        <v>286</v>
      </c>
      <c r="B224" s="437" t="s">
        <v>287</v>
      </c>
      <c r="C224" s="41"/>
      <c r="D224" s="23"/>
      <c r="E224" s="23"/>
      <c r="F224" s="306" t="s">
        <v>45</v>
      </c>
      <c r="G224" s="42">
        <v>1.5</v>
      </c>
      <c r="H224" s="40">
        <v>45</v>
      </c>
      <c r="I224" s="41">
        <v>18</v>
      </c>
      <c r="J224" s="23"/>
      <c r="K224" s="23"/>
      <c r="L224" s="23">
        <v>18</v>
      </c>
      <c r="M224" s="306">
        <v>27</v>
      </c>
      <c r="N224" s="22"/>
      <c r="O224" s="520">
        <v>2</v>
      </c>
      <c r="P224" s="24"/>
      <c r="Q224" s="15" t="s">
        <v>416</v>
      </c>
      <c r="R224" s="15" t="s">
        <v>429</v>
      </c>
      <c r="S224" s="14" t="s">
        <v>403</v>
      </c>
    </row>
    <row r="225" spans="1:19" ht="31.5">
      <c r="A225" s="501" t="s">
        <v>291</v>
      </c>
      <c r="B225" s="438" t="s">
        <v>292</v>
      </c>
      <c r="C225" s="41"/>
      <c r="D225" s="23"/>
      <c r="E225" s="23"/>
      <c r="F225" s="306" t="s">
        <v>45</v>
      </c>
      <c r="G225" s="42">
        <v>1.5</v>
      </c>
      <c r="H225" s="40">
        <v>45</v>
      </c>
      <c r="I225" s="41">
        <v>18</v>
      </c>
      <c r="J225" s="23"/>
      <c r="K225" s="23"/>
      <c r="L225" s="23">
        <v>18</v>
      </c>
      <c r="M225" s="306">
        <v>27</v>
      </c>
      <c r="N225" s="22"/>
      <c r="O225" s="520">
        <v>2</v>
      </c>
      <c r="P225" s="24"/>
      <c r="Q225" s="15" t="s">
        <v>416</v>
      </c>
      <c r="R225" s="15" t="s">
        <v>429</v>
      </c>
      <c r="S225" s="14" t="s">
        <v>403</v>
      </c>
    </row>
    <row r="226" spans="1:17" ht="31.5">
      <c r="A226" s="501" t="s">
        <v>305</v>
      </c>
      <c r="B226" s="438" t="s">
        <v>306</v>
      </c>
      <c r="C226" s="41" t="s">
        <v>46</v>
      </c>
      <c r="D226" s="23"/>
      <c r="E226" s="23"/>
      <c r="F226" s="306"/>
      <c r="G226" s="307">
        <v>7.5</v>
      </c>
      <c r="H226" s="303">
        <v>225</v>
      </c>
      <c r="I226" s="304">
        <v>83</v>
      </c>
      <c r="J226" s="39">
        <v>33</v>
      </c>
      <c r="K226" s="39">
        <v>50</v>
      </c>
      <c r="L226" s="39"/>
      <c r="M226" s="305">
        <v>142</v>
      </c>
      <c r="N226" s="22"/>
      <c r="O226" s="520">
        <v>3</v>
      </c>
      <c r="P226" s="24">
        <v>7</v>
      </c>
      <c r="Q226" s="15" t="s">
        <v>416</v>
      </c>
    </row>
    <row r="227" spans="1:19" ht="31.5">
      <c r="A227" s="502" t="s">
        <v>308</v>
      </c>
      <c r="B227" s="437" t="s">
        <v>183</v>
      </c>
      <c r="C227" s="41"/>
      <c r="D227" s="23"/>
      <c r="E227" s="23"/>
      <c r="F227" s="306"/>
      <c r="G227" s="42">
        <v>2</v>
      </c>
      <c r="H227" s="40">
        <v>60</v>
      </c>
      <c r="I227" s="41">
        <v>27</v>
      </c>
      <c r="J227" s="23">
        <v>9</v>
      </c>
      <c r="K227" s="23">
        <v>18</v>
      </c>
      <c r="L227" s="23"/>
      <c r="M227" s="306">
        <v>33</v>
      </c>
      <c r="N227" s="22"/>
      <c r="O227" s="520">
        <v>3</v>
      </c>
      <c r="P227" s="24"/>
      <c r="Q227" s="15" t="s">
        <v>416</v>
      </c>
      <c r="S227" s="14" t="s">
        <v>403</v>
      </c>
    </row>
    <row r="228" spans="1:19" ht="31.5">
      <c r="A228" s="502" t="s">
        <v>312</v>
      </c>
      <c r="B228" s="438" t="s">
        <v>311</v>
      </c>
      <c r="C228" s="41"/>
      <c r="D228" s="23"/>
      <c r="E228" s="23"/>
      <c r="F228" s="306"/>
      <c r="G228" s="42">
        <v>2</v>
      </c>
      <c r="H228" s="40">
        <v>60</v>
      </c>
      <c r="I228" s="41">
        <v>27</v>
      </c>
      <c r="J228" s="23">
        <v>9</v>
      </c>
      <c r="K228" s="23">
        <v>18</v>
      </c>
      <c r="L228" s="23"/>
      <c r="M228" s="306">
        <v>33</v>
      </c>
      <c r="N228" s="22"/>
      <c r="O228" s="520">
        <v>3</v>
      </c>
      <c r="P228" s="24"/>
      <c r="Q228" s="15" t="s">
        <v>416</v>
      </c>
      <c r="S228" s="14" t="s">
        <v>403</v>
      </c>
    </row>
    <row r="229" spans="1:17" ht="31.5">
      <c r="A229" s="501" t="s">
        <v>314</v>
      </c>
      <c r="B229" s="438" t="s">
        <v>315</v>
      </c>
      <c r="C229" s="41" t="s">
        <v>45</v>
      </c>
      <c r="D229" s="23"/>
      <c r="E229" s="23"/>
      <c r="F229" s="306" t="s">
        <v>46</v>
      </c>
      <c r="G229" s="307">
        <v>6</v>
      </c>
      <c r="H229" s="303">
        <v>180</v>
      </c>
      <c r="I229" s="304">
        <v>79</v>
      </c>
      <c r="J229" s="39">
        <v>36</v>
      </c>
      <c r="K229" s="39"/>
      <c r="L229" s="39">
        <v>43</v>
      </c>
      <c r="M229" s="305">
        <v>101</v>
      </c>
      <c r="N229" s="22"/>
      <c r="O229" s="520">
        <v>7</v>
      </c>
      <c r="P229" s="24">
        <v>2</v>
      </c>
      <c r="Q229" s="15" t="s">
        <v>416</v>
      </c>
    </row>
    <row r="230" spans="1:19" ht="15.75">
      <c r="A230" s="501" t="s">
        <v>318</v>
      </c>
      <c r="B230" s="437" t="s">
        <v>317</v>
      </c>
      <c r="C230" s="41" t="s">
        <v>45</v>
      </c>
      <c r="D230" s="23"/>
      <c r="E230" s="23"/>
      <c r="F230" s="306"/>
      <c r="G230" s="42">
        <v>4.5</v>
      </c>
      <c r="H230" s="40">
        <v>135</v>
      </c>
      <c r="I230" s="41">
        <v>63</v>
      </c>
      <c r="J230" s="23">
        <v>36</v>
      </c>
      <c r="K230" s="23"/>
      <c r="L230" s="23">
        <v>27</v>
      </c>
      <c r="M230" s="306">
        <v>72</v>
      </c>
      <c r="N230" s="22"/>
      <c r="O230" s="520">
        <v>7</v>
      </c>
      <c r="P230" s="24"/>
      <c r="Q230" s="15" t="s">
        <v>416</v>
      </c>
      <c r="R230" s="15" t="s">
        <v>410</v>
      </c>
      <c r="S230" s="14" t="s">
        <v>403</v>
      </c>
    </row>
    <row r="231" spans="1:19" ht="15.75">
      <c r="A231" s="501" t="s">
        <v>323</v>
      </c>
      <c r="B231" s="437" t="s">
        <v>322</v>
      </c>
      <c r="C231" s="41" t="s">
        <v>45</v>
      </c>
      <c r="D231" s="23"/>
      <c r="E231" s="23"/>
      <c r="F231" s="306"/>
      <c r="G231" s="42">
        <v>4.5</v>
      </c>
      <c r="H231" s="40">
        <v>135</v>
      </c>
      <c r="I231" s="41">
        <v>63</v>
      </c>
      <c r="J231" s="23">
        <v>36</v>
      </c>
      <c r="K231" s="23"/>
      <c r="L231" s="23">
        <v>27</v>
      </c>
      <c r="M231" s="306">
        <v>72</v>
      </c>
      <c r="N231" s="22"/>
      <c r="O231" s="520">
        <v>7</v>
      </c>
      <c r="P231" s="24"/>
      <c r="Q231" s="15" t="s">
        <v>416</v>
      </c>
      <c r="R231" s="15" t="s">
        <v>410</v>
      </c>
      <c r="S231" s="14" t="s">
        <v>403</v>
      </c>
    </row>
    <row r="232" spans="1:17" ht="31.5">
      <c r="A232" s="501" t="s">
        <v>326</v>
      </c>
      <c r="B232" s="437" t="s">
        <v>327</v>
      </c>
      <c r="C232" s="41"/>
      <c r="D232" s="23" t="s">
        <v>46</v>
      </c>
      <c r="E232" s="23"/>
      <c r="F232" s="306"/>
      <c r="G232" s="307">
        <v>3</v>
      </c>
      <c r="H232" s="303">
        <v>90</v>
      </c>
      <c r="I232" s="304">
        <v>43</v>
      </c>
      <c r="J232" s="39">
        <v>26</v>
      </c>
      <c r="K232" s="39"/>
      <c r="L232" s="39">
        <v>17</v>
      </c>
      <c r="M232" s="305">
        <v>47</v>
      </c>
      <c r="N232" s="22"/>
      <c r="O232" s="520">
        <v>3</v>
      </c>
      <c r="P232" s="24">
        <v>2</v>
      </c>
      <c r="Q232" s="15" t="s">
        <v>416</v>
      </c>
    </row>
    <row r="233" spans="1:19" ht="15.75">
      <c r="A233" s="502" t="s">
        <v>331</v>
      </c>
      <c r="B233" s="438" t="s">
        <v>329</v>
      </c>
      <c r="C233" s="441"/>
      <c r="D233" s="442"/>
      <c r="E233" s="442"/>
      <c r="F233" s="443"/>
      <c r="G233" s="440">
        <v>1.5</v>
      </c>
      <c r="H233" s="451">
        <v>45</v>
      </c>
      <c r="I233" s="441">
        <v>27</v>
      </c>
      <c r="J233" s="442">
        <v>18</v>
      </c>
      <c r="K233" s="442"/>
      <c r="L233" s="442">
        <v>9</v>
      </c>
      <c r="M233" s="443">
        <v>18</v>
      </c>
      <c r="N233" s="449"/>
      <c r="O233" s="521">
        <v>3</v>
      </c>
      <c r="P233" s="450"/>
      <c r="Q233" s="15" t="s">
        <v>416</v>
      </c>
      <c r="S233" s="14" t="s">
        <v>403</v>
      </c>
    </row>
    <row r="234" spans="1:19" ht="15.75">
      <c r="A234" s="504" t="s">
        <v>333</v>
      </c>
      <c r="B234" s="447" t="s">
        <v>122</v>
      </c>
      <c r="C234" s="41"/>
      <c r="D234" s="23"/>
      <c r="E234" s="23"/>
      <c r="F234" s="306"/>
      <c r="G234" s="42">
        <v>1.5</v>
      </c>
      <c r="H234" s="40">
        <v>45</v>
      </c>
      <c r="I234" s="41">
        <v>27</v>
      </c>
      <c r="J234" s="23">
        <v>18</v>
      </c>
      <c r="K234" s="23"/>
      <c r="L234" s="23">
        <v>9</v>
      </c>
      <c r="M234" s="306">
        <v>18</v>
      </c>
      <c r="N234" s="22"/>
      <c r="O234" s="520">
        <v>3</v>
      </c>
      <c r="P234" s="24"/>
      <c r="Q234" s="15" t="s">
        <v>416</v>
      </c>
      <c r="S234" s="14" t="s">
        <v>403</v>
      </c>
    </row>
    <row r="238" spans="1:20" s="14" customFormat="1" ht="15.75">
      <c r="A238" s="99" t="s">
        <v>91</v>
      </c>
      <c r="B238" s="28" t="s">
        <v>421</v>
      </c>
      <c r="C238" s="111"/>
      <c r="D238" s="62" t="s">
        <v>46</v>
      </c>
      <c r="E238" s="191"/>
      <c r="F238" s="190"/>
      <c r="G238" s="142">
        <v>1</v>
      </c>
      <c r="H238" s="143">
        <v>30</v>
      </c>
      <c r="I238" s="136">
        <v>16</v>
      </c>
      <c r="J238" s="137"/>
      <c r="K238" s="137"/>
      <c r="L238" s="137">
        <v>16</v>
      </c>
      <c r="M238" s="138">
        <v>14</v>
      </c>
      <c r="N238" s="111"/>
      <c r="O238" s="116"/>
      <c r="P238" s="555">
        <v>2</v>
      </c>
      <c r="Q238" s="14" t="s">
        <v>411</v>
      </c>
      <c r="R238" s="14" t="s">
        <v>409</v>
      </c>
      <c r="S238" s="14" t="s">
        <v>431</v>
      </c>
      <c r="T238" s="20"/>
    </row>
    <row r="239" spans="1:19" s="14" customFormat="1" ht="31.5">
      <c r="A239" s="99" t="s">
        <v>191</v>
      </c>
      <c r="B239" s="28" t="s">
        <v>422</v>
      </c>
      <c r="C239" s="100"/>
      <c r="D239" s="101" t="s">
        <v>46</v>
      </c>
      <c r="E239" s="101"/>
      <c r="F239" s="102"/>
      <c r="G239" s="103">
        <v>1</v>
      </c>
      <c r="H239" s="104">
        <v>30</v>
      </c>
      <c r="I239" s="105">
        <v>16</v>
      </c>
      <c r="J239" s="106">
        <v>8</v>
      </c>
      <c r="K239" s="106">
        <v>4</v>
      </c>
      <c r="L239" s="106">
        <v>4</v>
      </c>
      <c r="M239" s="107">
        <v>14</v>
      </c>
      <c r="N239" s="105"/>
      <c r="O239" s="108"/>
      <c r="P239" s="523">
        <v>2</v>
      </c>
      <c r="Q239" s="14" t="s">
        <v>412</v>
      </c>
      <c r="R239" s="14" t="s">
        <v>409</v>
      </c>
      <c r="S239" s="14" t="s">
        <v>403</v>
      </c>
    </row>
    <row r="240" spans="1:17" ht="31.5">
      <c r="A240" s="501" t="s">
        <v>305</v>
      </c>
      <c r="B240" s="438" t="s">
        <v>306</v>
      </c>
      <c r="C240" s="41" t="s">
        <v>46</v>
      </c>
      <c r="D240" s="23"/>
      <c r="E240" s="23"/>
      <c r="F240" s="306"/>
      <c r="G240" s="307">
        <v>7.5</v>
      </c>
      <c r="H240" s="303">
        <v>225</v>
      </c>
      <c r="I240" s="304">
        <v>83</v>
      </c>
      <c r="J240" s="39">
        <v>33</v>
      </c>
      <c r="K240" s="39">
        <v>50</v>
      </c>
      <c r="L240" s="39"/>
      <c r="M240" s="305">
        <v>142</v>
      </c>
      <c r="N240" s="22"/>
      <c r="O240" s="520">
        <v>3</v>
      </c>
      <c r="P240" s="527">
        <v>7</v>
      </c>
      <c r="Q240" s="15" t="s">
        <v>416</v>
      </c>
    </row>
    <row r="241" spans="1:19" ht="31.5">
      <c r="A241" s="502" t="s">
        <v>309</v>
      </c>
      <c r="B241" s="437" t="s">
        <v>183</v>
      </c>
      <c r="C241" s="41" t="s">
        <v>46</v>
      </c>
      <c r="D241" s="23"/>
      <c r="E241" s="23"/>
      <c r="F241" s="306"/>
      <c r="G241" s="42">
        <v>5.5</v>
      </c>
      <c r="H241" s="40">
        <v>165</v>
      </c>
      <c r="I241" s="41">
        <v>56</v>
      </c>
      <c r="J241" s="23">
        <v>24</v>
      </c>
      <c r="K241" s="23">
        <v>32</v>
      </c>
      <c r="L241" s="23"/>
      <c r="M241" s="306">
        <v>109</v>
      </c>
      <c r="N241" s="22"/>
      <c r="O241" s="23"/>
      <c r="P241" s="527">
        <v>7</v>
      </c>
      <c r="Q241" s="15" t="s">
        <v>416</v>
      </c>
      <c r="R241" s="15" t="s">
        <v>410</v>
      </c>
      <c r="S241" s="14" t="s">
        <v>403</v>
      </c>
    </row>
    <row r="242" spans="1:19" ht="31.5">
      <c r="A242" s="502" t="s">
        <v>313</v>
      </c>
      <c r="B242" s="438" t="s">
        <v>311</v>
      </c>
      <c r="C242" s="41" t="s">
        <v>46</v>
      </c>
      <c r="D242" s="23"/>
      <c r="E242" s="23"/>
      <c r="F242" s="306"/>
      <c r="G242" s="42">
        <v>5.5</v>
      </c>
      <c r="H242" s="40">
        <v>165</v>
      </c>
      <c r="I242" s="41">
        <v>56</v>
      </c>
      <c r="J242" s="23">
        <v>24</v>
      </c>
      <c r="K242" s="23">
        <v>32</v>
      </c>
      <c r="L242" s="23"/>
      <c r="M242" s="306">
        <v>109</v>
      </c>
      <c r="N242" s="22"/>
      <c r="O242" s="23"/>
      <c r="P242" s="527">
        <v>7</v>
      </c>
      <c r="Q242" s="15" t="s">
        <v>416</v>
      </c>
      <c r="R242" s="15" t="s">
        <v>410</v>
      </c>
      <c r="S242" s="14" t="s">
        <v>403</v>
      </c>
    </row>
    <row r="243" spans="1:17" ht="31.5">
      <c r="A243" s="501" t="s">
        <v>314</v>
      </c>
      <c r="B243" s="438" t="s">
        <v>315</v>
      </c>
      <c r="C243" s="41" t="s">
        <v>45</v>
      </c>
      <c r="D243" s="23"/>
      <c r="E243" s="23"/>
      <c r="F243" s="306" t="s">
        <v>46</v>
      </c>
      <c r="G243" s="307">
        <v>6</v>
      </c>
      <c r="H243" s="303">
        <v>180</v>
      </c>
      <c r="I243" s="304">
        <v>79</v>
      </c>
      <c r="J243" s="39">
        <v>36</v>
      </c>
      <c r="K243" s="39"/>
      <c r="L243" s="39">
        <v>43</v>
      </c>
      <c r="M243" s="305">
        <v>101</v>
      </c>
      <c r="N243" s="22"/>
      <c r="O243" s="520">
        <v>7</v>
      </c>
      <c r="P243" s="527">
        <v>2</v>
      </c>
      <c r="Q243" s="15" t="s">
        <v>416</v>
      </c>
    </row>
    <row r="244" spans="1:19" ht="15.75">
      <c r="A244" s="501" t="s">
        <v>319</v>
      </c>
      <c r="B244" s="437" t="s">
        <v>320</v>
      </c>
      <c r="C244" s="41"/>
      <c r="D244" s="23"/>
      <c r="E244" s="23"/>
      <c r="F244" s="306" t="s">
        <v>46</v>
      </c>
      <c r="G244" s="42">
        <v>1.5</v>
      </c>
      <c r="H244" s="40">
        <v>45</v>
      </c>
      <c r="I244" s="41">
        <v>16</v>
      </c>
      <c r="J244" s="23"/>
      <c r="K244" s="23"/>
      <c r="L244" s="23">
        <v>16</v>
      </c>
      <c r="M244" s="306">
        <v>29</v>
      </c>
      <c r="N244" s="22"/>
      <c r="O244" s="23"/>
      <c r="P244" s="527">
        <v>2</v>
      </c>
      <c r="Q244" s="15" t="s">
        <v>416</v>
      </c>
      <c r="R244" s="15" t="s">
        <v>429</v>
      </c>
      <c r="S244" s="14" t="s">
        <v>403</v>
      </c>
    </row>
    <row r="245" spans="1:19" ht="31.5">
      <c r="A245" s="501" t="s">
        <v>324</v>
      </c>
      <c r="B245" s="437" t="s">
        <v>325</v>
      </c>
      <c r="C245" s="41"/>
      <c r="D245" s="23"/>
      <c r="E245" s="23"/>
      <c r="F245" s="306" t="s">
        <v>46</v>
      </c>
      <c r="G245" s="42">
        <v>1.5</v>
      </c>
      <c r="H245" s="40">
        <v>45</v>
      </c>
      <c r="I245" s="41">
        <v>16</v>
      </c>
      <c r="J245" s="23"/>
      <c r="K245" s="23"/>
      <c r="L245" s="23">
        <v>16</v>
      </c>
      <c r="M245" s="306">
        <v>29</v>
      </c>
      <c r="N245" s="22"/>
      <c r="O245" s="23"/>
      <c r="P245" s="527">
        <v>2</v>
      </c>
      <c r="Q245" s="15" t="s">
        <v>416</v>
      </c>
      <c r="R245" s="15" t="s">
        <v>429</v>
      </c>
      <c r="S245" s="14" t="s">
        <v>403</v>
      </c>
    </row>
    <row r="246" spans="1:17" ht="31.5">
      <c r="A246" s="501" t="s">
        <v>326</v>
      </c>
      <c r="B246" s="437" t="s">
        <v>327</v>
      </c>
      <c r="C246" s="41"/>
      <c r="D246" s="23" t="s">
        <v>46</v>
      </c>
      <c r="E246" s="23"/>
      <c r="F246" s="306"/>
      <c r="G246" s="307">
        <v>3</v>
      </c>
      <c r="H246" s="303">
        <v>90</v>
      </c>
      <c r="I246" s="304">
        <v>43</v>
      </c>
      <c r="J246" s="39">
        <v>26</v>
      </c>
      <c r="K246" s="39"/>
      <c r="L246" s="39">
        <v>17</v>
      </c>
      <c r="M246" s="305">
        <v>47</v>
      </c>
      <c r="N246" s="22"/>
      <c r="O246" s="520">
        <v>3</v>
      </c>
      <c r="P246" s="527">
        <v>2</v>
      </c>
      <c r="Q246" s="15" t="s">
        <v>416</v>
      </c>
    </row>
    <row r="247" spans="1:19" ht="15.75">
      <c r="A247" s="502" t="s">
        <v>332</v>
      </c>
      <c r="B247" s="438" t="s">
        <v>329</v>
      </c>
      <c r="C247" s="441"/>
      <c r="D247" s="442" t="s">
        <v>46</v>
      </c>
      <c r="E247" s="442"/>
      <c r="F247" s="443"/>
      <c r="G247" s="440">
        <v>1.5</v>
      </c>
      <c r="H247" s="451">
        <v>45</v>
      </c>
      <c r="I247" s="441">
        <v>16</v>
      </c>
      <c r="J247" s="442">
        <v>8</v>
      </c>
      <c r="K247" s="442"/>
      <c r="L247" s="442">
        <v>8</v>
      </c>
      <c r="M247" s="443">
        <v>29</v>
      </c>
      <c r="N247" s="449"/>
      <c r="O247" s="442"/>
      <c r="P247" s="556">
        <v>2</v>
      </c>
      <c r="Q247" s="15" t="s">
        <v>416</v>
      </c>
      <c r="R247" s="15" t="s">
        <v>409</v>
      </c>
      <c r="S247" s="14" t="s">
        <v>403</v>
      </c>
    </row>
    <row r="248" spans="1:19" ht="16.5" thickBot="1">
      <c r="A248" s="505" t="s">
        <v>334</v>
      </c>
      <c r="B248" s="448" t="s">
        <v>122</v>
      </c>
      <c r="C248" s="311"/>
      <c r="D248" s="309" t="s">
        <v>46</v>
      </c>
      <c r="E248" s="309"/>
      <c r="F248" s="445"/>
      <c r="G248" s="446">
        <v>1.5</v>
      </c>
      <c r="H248" s="452">
        <v>45</v>
      </c>
      <c r="I248" s="311">
        <v>16</v>
      </c>
      <c r="J248" s="309">
        <v>8</v>
      </c>
      <c r="K248" s="309"/>
      <c r="L248" s="309">
        <v>8</v>
      </c>
      <c r="M248" s="445">
        <v>29</v>
      </c>
      <c r="N248" s="308"/>
      <c r="O248" s="309"/>
      <c r="P248" s="557">
        <v>2</v>
      </c>
      <c r="Q248" s="15" t="s">
        <v>416</v>
      </c>
      <c r="R248" s="15" t="s">
        <v>409</v>
      </c>
      <c r="S248" s="14" t="s">
        <v>403</v>
      </c>
    </row>
  </sheetData>
  <sheetProtection/>
  <mergeCells count="48">
    <mergeCell ref="D193:G193"/>
    <mergeCell ref="I193:L193"/>
    <mergeCell ref="C194:K194"/>
    <mergeCell ref="D195:G195"/>
    <mergeCell ref="I195:L195"/>
    <mergeCell ref="A137:P137"/>
    <mergeCell ref="A107:F107"/>
    <mergeCell ref="A108:F108"/>
    <mergeCell ref="A109:F109"/>
    <mergeCell ref="A110:P110"/>
    <mergeCell ref="A111:P111"/>
    <mergeCell ref="A136:F136"/>
    <mergeCell ref="A97:P97"/>
    <mergeCell ref="A101:F101"/>
    <mergeCell ref="A102:F102"/>
    <mergeCell ref="A103:F103"/>
    <mergeCell ref="A104:P104"/>
    <mergeCell ref="A106:F106"/>
    <mergeCell ref="A29:F29"/>
    <mergeCell ref="A30:F30"/>
    <mergeCell ref="A31:P31"/>
    <mergeCell ref="A94:F94"/>
    <mergeCell ref="A95:F95"/>
    <mergeCell ref="A96:F96"/>
    <mergeCell ref="A28:F28"/>
    <mergeCell ref="H3:H7"/>
    <mergeCell ref="I3:L3"/>
    <mergeCell ref="M3:M7"/>
    <mergeCell ref="E4:E7"/>
    <mergeCell ref="F4:F7"/>
    <mergeCell ref="D3:D7"/>
    <mergeCell ref="E3:F3"/>
    <mergeCell ref="A9:P9"/>
    <mergeCell ref="A10:P10"/>
    <mergeCell ref="I4:I7"/>
    <mergeCell ref="J4:J7"/>
    <mergeCell ref="K4:K7"/>
    <mergeCell ref="L4:L7"/>
    <mergeCell ref="A1:P1"/>
    <mergeCell ref="A2:A7"/>
    <mergeCell ref="B2:B7"/>
    <mergeCell ref="C2:F2"/>
    <mergeCell ref="G2:G7"/>
    <mergeCell ref="H2:M2"/>
    <mergeCell ref="N4:P4"/>
    <mergeCell ref="N6:P6"/>
    <mergeCell ref="N2:P3"/>
    <mergeCell ref="C3:C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1"/>
  <rowBreaks count="5" manualBreakCount="5">
    <brk id="32" max="18" man="1"/>
    <brk id="68" max="18" man="1"/>
    <brk id="109" max="18" man="1"/>
    <brk id="147" max="18" man="1"/>
    <brk id="171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M155"/>
  <sheetViews>
    <sheetView zoomScalePageLayoutView="0" workbookViewId="0" topLeftCell="A91">
      <selection activeCell="C21" sqref="C21"/>
    </sheetView>
  </sheetViews>
  <sheetFormatPr defaultColWidth="9.140625" defaultRowHeight="15"/>
  <cols>
    <col min="3" max="3" width="35.140625" style="0" customWidth="1"/>
    <col min="5" max="5" width="23.140625" style="0" customWidth="1"/>
    <col min="6" max="6" width="15.140625" style="0" customWidth="1"/>
    <col min="7" max="7" width="14.57421875" style="0" customWidth="1"/>
    <col min="11" max="11" width="19.57421875" style="0" customWidth="1"/>
    <col min="12" max="12" width="33.8515625" style="0" customWidth="1"/>
    <col min="13" max="13" width="27.421875" style="0" customWidth="1"/>
  </cols>
  <sheetData>
    <row r="2" spans="1:12" ht="15.75">
      <c r="A2" s="936" t="s">
        <v>87</v>
      </c>
      <c r="B2" s="939" t="s">
        <v>389</v>
      </c>
      <c r="C2" s="927" t="s">
        <v>390</v>
      </c>
      <c r="D2" s="939" t="s">
        <v>391</v>
      </c>
      <c r="E2" s="939" t="s">
        <v>392</v>
      </c>
      <c r="F2" s="927" t="s">
        <v>400</v>
      </c>
      <c r="G2" s="927" t="s">
        <v>39</v>
      </c>
      <c r="H2" s="930" t="s">
        <v>393</v>
      </c>
      <c r="I2" s="931"/>
      <c r="J2" s="932"/>
      <c r="K2" s="529"/>
      <c r="L2" s="529"/>
    </row>
    <row r="3" spans="1:12" ht="15.75">
      <c r="A3" s="937"/>
      <c r="B3" s="940"/>
      <c r="C3" s="928"/>
      <c r="D3" s="940"/>
      <c r="E3" s="940"/>
      <c r="F3" s="940"/>
      <c r="G3" s="928"/>
      <c r="H3" s="933" t="s">
        <v>394</v>
      </c>
      <c r="I3" s="934"/>
      <c r="J3" s="935"/>
      <c r="K3" s="927" t="s">
        <v>395</v>
      </c>
      <c r="L3" s="927" t="s">
        <v>396</v>
      </c>
    </row>
    <row r="4" spans="1:12" ht="44.25" customHeight="1">
      <c r="A4" s="938"/>
      <c r="B4" s="941"/>
      <c r="C4" s="929"/>
      <c r="D4" s="941"/>
      <c r="E4" s="941"/>
      <c r="F4" s="941"/>
      <c r="G4" s="929"/>
      <c r="H4" s="529" t="s">
        <v>397</v>
      </c>
      <c r="I4" s="529" t="s">
        <v>398</v>
      </c>
      <c r="J4" s="529" t="s">
        <v>399</v>
      </c>
      <c r="K4" s="929"/>
      <c r="L4" s="929"/>
    </row>
    <row r="5" spans="1:12" ht="15">
      <c r="A5" s="530"/>
      <c r="B5" s="530"/>
      <c r="C5" s="531" t="s">
        <v>401</v>
      </c>
      <c r="D5" s="530"/>
      <c r="E5" s="530"/>
      <c r="F5" s="530"/>
      <c r="G5" s="530"/>
      <c r="H5" s="530"/>
      <c r="I5" s="530"/>
      <c r="J5" s="530"/>
      <c r="K5" s="530"/>
      <c r="L5" s="530"/>
    </row>
    <row r="6" spans="1:12" ht="31.5">
      <c r="A6" s="530"/>
      <c r="B6" s="576" t="s">
        <v>411</v>
      </c>
      <c r="C6" s="577" t="s">
        <v>384</v>
      </c>
      <c r="D6" s="578">
        <v>1</v>
      </c>
      <c r="E6" s="578" t="s">
        <v>420</v>
      </c>
      <c r="F6" s="175">
        <v>1</v>
      </c>
      <c r="G6" s="153">
        <v>1</v>
      </c>
      <c r="H6" s="536">
        <v>8</v>
      </c>
      <c r="I6" s="536">
        <v>0</v>
      </c>
      <c r="J6" s="536">
        <v>6</v>
      </c>
      <c r="K6" s="536" t="s">
        <v>409</v>
      </c>
      <c r="L6" s="536" t="s">
        <v>402</v>
      </c>
    </row>
    <row r="7" spans="1:12" ht="31.5">
      <c r="A7" s="530"/>
      <c r="B7" s="576" t="s">
        <v>411</v>
      </c>
      <c r="C7" s="579" t="s">
        <v>383</v>
      </c>
      <c r="D7" s="578">
        <v>1</v>
      </c>
      <c r="E7" s="578" t="s">
        <v>420</v>
      </c>
      <c r="F7" s="36">
        <v>1</v>
      </c>
      <c r="G7" s="63">
        <v>1</v>
      </c>
      <c r="H7" s="537">
        <v>15</v>
      </c>
      <c r="I7" s="537">
        <v>0</v>
      </c>
      <c r="J7" s="537">
        <v>0</v>
      </c>
      <c r="K7" s="536" t="s">
        <v>409</v>
      </c>
      <c r="L7" s="536" t="s">
        <v>403</v>
      </c>
    </row>
    <row r="8" spans="1:12" ht="31.5">
      <c r="A8" s="530"/>
      <c r="B8" s="576" t="s">
        <v>411</v>
      </c>
      <c r="C8" s="580" t="s">
        <v>382</v>
      </c>
      <c r="D8" s="578">
        <v>1</v>
      </c>
      <c r="E8" s="578" t="s">
        <v>420</v>
      </c>
      <c r="F8" s="36">
        <v>1.5</v>
      </c>
      <c r="G8" s="63">
        <v>1</v>
      </c>
      <c r="H8" s="537">
        <v>15</v>
      </c>
      <c r="I8" s="537">
        <v>0</v>
      </c>
      <c r="J8" s="537">
        <v>0</v>
      </c>
      <c r="K8" s="536" t="s">
        <v>410</v>
      </c>
      <c r="L8" s="536" t="s">
        <v>404</v>
      </c>
    </row>
    <row r="9" spans="1:12" ht="15.75">
      <c r="A9" s="530"/>
      <c r="B9" s="581" t="s">
        <v>412</v>
      </c>
      <c r="C9" s="577" t="s">
        <v>381</v>
      </c>
      <c r="D9" s="578">
        <v>1</v>
      </c>
      <c r="E9" s="578" t="s">
        <v>420</v>
      </c>
      <c r="F9" s="146">
        <v>6</v>
      </c>
      <c r="G9" s="144">
        <v>6</v>
      </c>
      <c r="H9" s="536">
        <v>30</v>
      </c>
      <c r="I9" s="536">
        <v>0</v>
      </c>
      <c r="J9" s="536">
        <v>60</v>
      </c>
      <c r="K9" s="536" t="s">
        <v>410</v>
      </c>
      <c r="L9" s="536" t="s">
        <v>405</v>
      </c>
    </row>
    <row r="10" spans="1:12" ht="63">
      <c r="A10" s="530"/>
      <c r="B10" s="581" t="s">
        <v>412</v>
      </c>
      <c r="C10" s="577" t="s">
        <v>380</v>
      </c>
      <c r="D10" s="578">
        <v>1</v>
      </c>
      <c r="E10" s="578" t="s">
        <v>420</v>
      </c>
      <c r="F10" s="146">
        <v>1.5</v>
      </c>
      <c r="G10" s="144">
        <v>2</v>
      </c>
      <c r="H10" s="536">
        <v>15</v>
      </c>
      <c r="I10" s="536">
        <v>15</v>
      </c>
      <c r="J10" s="536">
        <v>0</v>
      </c>
      <c r="K10" s="536" t="s">
        <v>409</v>
      </c>
      <c r="L10" s="536" t="s">
        <v>403</v>
      </c>
    </row>
    <row r="11" spans="1:12" ht="15.75">
      <c r="A11" s="530"/>
      <c r="B11" s="581" t="s">
        <v>412</v>
      </c>
      <c r="C11" s="580" t="s">
        <v>379</v>
      </c>
      <c r="D11" s="578">
        <v>1</v>
      </c>
      <c r="E11" s="578" t="s">
        <v>420</v>
      </c>
      <c r="F11" s="170">
        <v>3</v>
      </c>
      <c r="G11" s="109">
        <v>4</v>
      </c>
      <c r="H11" s="537">
        <v>30</v>
      </c>
      <c r="I11" s="537">
        <v>0</v>
      </c>
      <c r="J11" s="537">
        <v>30</v>
      </c>
      <c r="K11" s="536"/>
      <c r="L11" s="536" t="s">
        <v>406</v>
      </c>
    </row>
    <row r="12" spans="1:12" ht="15.75">
      <c r="A12" s="530"/>
      <c r="B12" s="581" t="s">
        <v>412</v>
      </c>
      <c r="C12" s="580" t="s">
        <v>378</v>
      </c>
      <c r="D12" s="578">
        <v>1</v>
      </c>
      <c r="E12" s="578" t="s">
        <v>420</v>
      </c>
      <c r="F12" s="170">
        <v>2.5</v>
      </c>
      <c r="G12" s="109">
        <v>3</v>
      </c>
      <c r="H12" s="537">
        <v>30</v>
      </c>
      <c r="I12" s="537">
        <v>6</v>
      </c>
      <c r="J12" s="537">
        <v>8</v>
      </c>
      <c r="K12" s="536" t="s">
        <v>410</v>
      </c>
      <c r="L12" s="536" t="s">
        <v>403</v>
      </c>
    </row>
    <row r="13" spans="1:12" ht="15.75">
      <c r="A13" s="530"/>
      <c r="B13" s="581" t="s">
        <v>412</v>
      </c>
      <c r="C13" s="580" t="s">
        <v>376</v>
      </c>
      <c r="D13" s="578">
        <v>1</v>
      </c>
      <c r="E13" s="578" t="s">
        <v>420</v>
      </c>
      <c r="F13" s="170">
        <v>2.5</v>
      </c>
      <c r="G13" s="171">
        <v>3</v>
      </c>
      <c r="H13" s="538">
        <v>30</v>
      </c>
      <c r="I13" s="538">
        <v>15</v>
      </c>
      <c r="J13" s="538">
        <v>0</v>
      </c>
      <c r="K13" s="536"/>
      <c r="L13" s="536" t="s">
        <v>407</v>
      </c>
    </row>
    <row r="14" spans="1:12" ht="16.5" thickBot="1">
      <c r="A14" s="530"/>
      <c r="B14" s="581" t="s">
        <v>412</v>
      </c>
      <c r="C14" s="580" t="s">
        <v>375</v>
      </c>
      <c r="D14" s="578">
        <v>1</v>
      </c>
      <c r="E14" s="578" t="s">
        <v>420</v>
      </c>
      <c r="F14" s="540">
        <v>1.5</v>
      </c>
      <c r="G14" s="65">
        <v>2</v>
      </c>
      <c r="H14" s="539">
        <v>30</v>
      </c>
      <c r="I14" s="539">
        <v>0</v>
      </c>
      <c r="J14" s="539">
        <v>0</v>
      </c>
      <c r="K14" s="536" t="s">
        <v>409</v>
      </c>
      <c r="L14" s="536" t="s">
        <v>408</v>
      </c>
    </row>
    <row r="16" ht="15">
      <c r="C16" s="543" t="s">
        <v>413</v>
      </c>
    </row>
    <row r="17" spans="1:12" ht="31.5">
      <c r="A17" s="530"/>
      <c r="B17" s="581" t="s">
        <v>412</v>
      </c>
      <c r="C17" s="580" t="s">
        <v>385</v>
      </c>
      <c r="D17" s="578" t="s">
        <v>170</v>
      </c>
      <c r="E17" s="578" t="s">
        <v>420</v>
      </c>
      <c r="F17" s="36">
        <v>2</v>
      </c>
      <c r="G17" s="108">
        <v>4</v>
      </c>
      <c r="H17" s="101">
        <v>27</v>
      </c>
      <c r="I17" s="101">
        <v>9</v>
      </c>
      <c r="J17" s="101">
        <v>0</v>
      </c>
      <c r="K17" s="113"/>
      <c r="L17" s="113" t="s">
        <v>414</v>
      </c>
    </row>
    <row r="18" spans="1:12" ht="15.75">
      <c r="A18" s="530"/>
      <c r="B18" s="581" t="s">
        <v>412</v>
      </c>
      <c r="C18" s="580" t="s">
        <v>387</v>
      </c>
      <c r="D18" s="578" t="s">
        <v>170</v>
      </c>
      <c r="E18" s="578" t="s">
        <v>420</v>
      </c>
      <c r="F18" s="36">
        <v>1.5</v>
      </c>
      <c r="G18" s="108">
        <v>3</v>
      </c>
      <c r="H18" s="101">
        <v>18</v>
      </c>
      <c r="I18" s="101">
        <v>0</v>
      </c>
      <c r="J18" s="101">
        <v>9</v>
      </c>
      <c r="K18" s="113"/>
      <c r="L18" s="113" t="s">
        <v>406</v>
      </c>
    </row>
    <row r="19" spans="1:12" ht="15.75">
      <c r="A19" s="530"/>
      <c r="B19" s="581" t="s">
        <v>412</v>
      </c>
      <c r="C19" s="580" t="s">
        <v>388</v>
      </c>
      <c r="D19" s="578" t="s">
        <v>170</v>
      </c>
      <c r="E19" s="578" t="s">
        <v>420</v>
      </c>
      <c r="F19" s="55">
        <v>1.5</v>
      </c>
      <c r="G19" s="224">
        <v>3</v>
      </c>
      <c r="H19" s="210">
        <v>18</v>
      </c>
      <c r="I19" s="210">
        <v>9</v>
      </c>
      <c r="J19" s="210">
        <v>0</v>
      </c>
      <c r="K19" s="113"/>
      <c r="L19" s="113" t="s">
        <v>403</v>
      </c>
    </row>
    <row r="20" spans="1:12" ht="15.75">
      <c r="A20" s="530"/>
      <c r="B20" s="203" t="s">
        <v>412</v>
      </c>
      <c r="C20" s="580" t="s">
        <v>379</v>
      </c>
      <c r="D20" s="578" t="s">
        <v>170</v>
      </c>
      <c r="E20" s="578" t="s">
        <v>420</v>
      </c>
      <c r="F20" s="170">
        <v>1.5</v>
      </c>
      <c r="G20" s="101">
        <v>3</v>
      </c>
      <c r="H20" s="101">
        <v>18</v>
      </c>
      <c r="I20" s="101">
        <v>0</v>
      </c>
      <c r="J20" s="101">
        <v>9</v>
      </c>
      <c r="K20" s="113" t="s">
        <v>410</v>
      </c>
      <c r="L20" s="113" t="s">
        <v>406</v>
      </c>
    </row>
    <row r="21" spans="1:12" ht="15.75">
      <c r="A21" s="530"/>
      <c r="B21" s="203" t="s">
        <v>412</v>
      </c>
      <c r="C21" s="580" t="s">
        <v>173</v>
      </c>
      <c r="D21" s="578" t="s">
        <v>170</v>
      </c>
      <c r="E21" s="578" t="s">
        <v>420</v>
      </c>
      <c r="F21" s="170">
        <v>5</v>
      </c>
      <c r="G21" s="101">
        <v>7</v>
      </c>
      <c r="H21" s="101">
        <v>45</v>
      </c>
      <c r="I21" s="101">
        <v>9</v>
      </c>
      <c r="J21" s="101">
        <v>9</v>
      </c>
      <c r="K21" s="113" t="s">
        <v>410</v>
      </c>
      <c r="L21" s="113" t="s">
        <v>406</v>
      </c>
    </row>
    <row r="22" spans="1:12" ht="16.5" thickBot="1">
      <c r="A22" s="530"/>
      <c r="B22" s="203" t="s">
        <v>412</v>
      </c>
      <c r="C22" s="580" t="s">
        <v>376</v>
      </c>
      <c r="D22" s="578" t="s">
        <v>170</v>
      </c>
      <c r="E22" s="578" t="s">
        <v>420</v>
      </c>
      <c r="F22" s="170">
        <v>2</v>
      </c>
      <c r="G22" s="194">
        <v>4</v>
      </c>
      <c r="H22" s="194">
        <v>18</v>
      </c>
      <c r="I22" s="194">
        <v>9</v>
      </c>
      <c r="J22" s="194">
        <v>9</v>
      </c>
      <c r="K22" s="113" t="s">
        <v>410</v>
      </c>
      <c r="L22" s="113" t="s">
        <v>407</v>
      </c>
    </row>
    <row r="23" spans="1:12" ht="31.5">
      <c r="A23" s="530"/>
      <c r="B23" s="544"/>
      <c r="C23" s="545" t="s">
        <v>263</v>
      </c>
      <c r="D23" s="534"/>
      <c r="E23" s="534"/>
      <c r="F23" s="163"/>
      <c r="G23" s="548"/>
      <c r="H23" s="548"/>
      <c r="I23" s="548"/>
      <c r="J23" s="548"/>
      <c r="K23" s="113"/>
      <c r="L23" s="113"/>
    </row>
    <row r="24" spans="1:12" ht="31.5">
      <c r="A24" s="530"/>
      <c r="B24" s="546" t="s">
        <v>416</v>
      </c>
      <c r="C24" s="545" t="s">
        <v>264</v>
      </c>
      <c r="D24" s="534" t="s">
        <v>170</v>
      </c>
      <c r="E24" s="534" t="s">
        <v>420</v>
      </c>
      <c r="F24" s="42">
        <v>2.5</v>
      </c>
      <c r="G24" s="549">
        <v>3</v>
      </c>
      <c r="H24" s="549">
        <v>9</v>
      </c>
      <c r="I24" s="549">
        <v>0</v>
      </c>
      <c r="J24" s="549">
        <v>18</v>
      </c>
      <c r="K24" s="113"/>
      <c r="L24" s="113" t="s">
        <v>403</v>
      </c>
    </row>
    <row r="25" spans="1:12" ht="31.5">
      <c r="A25" s="530"/>
      <c r="B25" s="547" t="s">
        <v>416</v>
      </c>
      <c r="C25" s="582" t="s">
        <v>265</v>
      </c>
      <c r="D25" s="578" t="s">
        <v>170</v>
      </c>
      <c r="E25" s="578" t="s">
        <v>420</v>
      </c>
      <c r="F25" s="42">
        <v>2.5</v>
      </c>
      <c r="G25" s="549">
        <v>3</v>
      </c>
      <c r="H25" s="549">
        <v>9</v>
      </c>
      <c r="I25" s="549">
        <v>0</v>
      </c>
      <c r="J25" s="549">
        <v>18</v>
      </c>
      <c r="K25" s="113"/>
      <c r="L25" s="113" t="s">
        <v>403</v>
      </c>
    </row>
    <row r="26" spans="1:12" ht="31.5">
      <c r="A26" s="530"/>
      <c r="B26" s="544"/>
      <c r="C26" s="545" t="s">
        <v>266</v>
      </c>
      <c r="D26" s="534"/>
      <c r="E26" s="534"/>
      <c r="F26" s="42"/>
      <c r="G26" s="549"/>
      <c r="H26" s="549"/>
      <c r="I26" s="549"/>
      <c r="J26" s="549"/>
      <c r="K26" s="113"/>
      <c r="L26" s="113"/>
    </row>
    <row r="27" spans="1:12" ht="31.5">
      <c r="A27" s="530"/>
      <c r="B27" s="547" t="s">
        <v>416</v>
      </c>
      <c r="C27" s="545" t="s">
        <v>190</v>
      </c>
      <c r="D27" s="578" t="s">
        <v>170</v>
      </c>
      <c r="E27" s="578" t="s">
        <v>420</v>
      </c>
      <c r="F27" s="42">
        <v>3</v>
      </c>
      <c r="G27" s="549">
        <v>3</v>
      </c>
      <c r="H27" s="549">
        <v>18</v>
      </c>
      <c r="I27" s="549">
        <v>0</v>
      </c>
      <c r="J27" s="549">
        <v>9</v>
      </c>
      <c r="K27" s="113" t="s">
        <v>409</v>
      </c>
      <c r="L27" s="113" t="s">
        <v>415</v>
      </c>
    </row>
    <row r="28" spans="1:12" ht="15.75">
      <c r="A28" s="530"/>
      <c r="B28" s="546" t="s">
        <v>416</v>
      </c>
      <c r="C28" s="545" t="s">
        <v>267</v>
      </c>
      <c r="D28" s="578" t="s">
        <v>170</v>
      </c>
      <c r="E28" s="578" t="s">
        <v>420</v>
      </c>
      <c r="F28" s="440">
        <v>3</v>
      </c>
      <c r="G28" s="550">
        <v>3</v>
      </c>
      <c r="H28" s="550">
        <v>18</v>
      </c>
      <c r="I28" s="550">
        <v>0</v>
      </c>
      <c r="J28" s="550">
        <v>9</v>
      </c>
      <c r="K28" s="113" t="s">
        <v>409</v>
      </c>
      <c r="L28" s="113" t="s">
        <v>408</v>
      </c>
    </row>
    <row r="29" spans="1:12" ht="31.5">
      <c r="A29" s="530"/>
      <c r="B29" s="544"/>
      <c r="C29" s="545" t="s">
        <v>279</v>
      </c>
      <c r="D29" s="534"/>
      <c r="E29" s="534"/>
      <c r="F29" s="42"/>
      <c r="G29" s="549"/>
      <c r="H29" s="549"/>
      <c r="I29" s="549"/>
      <c r="J29" s="549"/>
      <c r="K29" s="113"/>
      <c r="L29" s="113"/>
    </row>
    <row r="30" spans="1:12" ht="31.5">
      <c r="A30" s="530"/>
      <c r="B30" s="546" t="s">
        <v>416</v>
      </c>
      <c r="C30" s="545" t="s">
        <v>275</v>
      </c>
      <c r="D30" s="534" t="s">
        <v>170</v>
      </c>
      <c r="E30" s="534" t="s">
        <v>420</v>
      </c>
      <c r="F30" s="42">
        <v>1.5</v>
      </c>
      <c r="G30" s="549">
        <v>2</v>
      </c>
      <c r="H30" s="549">
        <v>9</v>
      </c>
      <c r="I30" s="549">
        <v>9</v>
      </c>
      <c r="J30" s="549">
        <v>0</v>
      </c>
      <c r="K30" s="113"/>
      <c r="L30" s="113" t="s">
        <v>403</v>
      </c>
    </row>
    <row r="31" spans="1:12" ht="31.5">
      <c r="A31" s="530"/>
      <c r="B31" s="547" t="s">
        <v>416</v>
      </c>
      <c r="C31" s="582" t="s">
        <v>271</v>
      </c>
      <c r="D31" s="578" t="s">
        <v>170</v>
      </c>
      <c r="E31" s="578" t="s">
        <v>420</v>
      </c>
      <c r="F31" s="42">
        <v>1.5</v>
      </c>
      <c r="G31" s="549">
        <v>2</v>
      </c>
      <c r="H31" s="549">
        <v>9</v>
      </c>
      <c r="I31" s="549">
        <v>9</v>
      </c>
      <c r="J31" s="549">
        <v>0</v>
      </c>
      <c r="K31" s="113"/>
      <c r="L31" s="113" t="s">
        <v>403</v>
      </c>
    </row>
    <row r="33" ht="15">
      <c r="C33" s="543" t="s">
        <v>417</v>
      </c>
    </row>
    <row r="34" spans="1:12" ht="15.75">
      <c r="A34" s="530"/>
      <c r="B34" s="203" t="s">
        <v>412</v>
      </c>
      <c r="C34" s="580" t="s">
        <v>215</v>
      </c>
      <c r="D34" s="559" t="s">
        <v>171</v>
      </c>
      <c r="E34" s="578" t="s">
        <v>420</v>
      </c>
      <c r="F34" s="36">
        <v>3</v>
      </c>
      <c r="G34" s="102">
        <v>6</v>
      </c>
      <c r="H34" s="101">
        <v>36</v>
      </c>
      <c r="I34" s="101">
        <v>9</v>
      </c>
      <c r="J34" s="101">
        <v>9</v>
      </c>
      <c r="K34" s="113" t="s">
        <v>410</v>
      </c>
      <c r="L34" s="113" t="s">
        <v>406</v>
      </c>
    </row>
    <row r="35" spans="1:12" ht="31.5">
      <c r="A35" s="530"/>
      <c r="B35" s="203" t="s">
        <v>412</v>
      </c>
      <c r="C35" s="580" t="s">
        <v>385</v>
      </c>
      <c r="D35" s="559" t="s">
        <v>171</v>
      </c>
      <c r="E35" s="578" t="s">
        <v>420</v>
      </c>
      <c r="F35" s="36">
        <v>1.5</v>
      </c>
      <c r="G35" s="102">
        <v>3</v>
      </c>
      <c r="H35" s="101">
        <v>18</v>
      </c>
      <c r="I35" s="101">
        <v>9</v>
      </c>
      <c r="J35" s="101">
        <v>0</v>
      </c>
      <c r="K35" s="113" t="s">
        <v>409</v>
      </c>
      <c r="L35" s="113" t="s">
        <v>414</v>
      </c>
    </row>
    <row r="36" spans="1:12" ht="31.5">
      <c r="A36" s="530"/>
      <c r="B36" s="203" t="s">
        <v>412</v>
      </c>
      <c r="C36" s="580" t="s">
        <v>386</v>
      </c>
      <c r="D36" s="559" t="s">
        <v>171</v>
      </c>
      <c r="E36" s="578" t="s">
        <v>420</v>
      </c>
      <c r="F36" s="36">
        <v>1.5</v>
      </c>
      <c r="G36" s="102">
        <v>3</v>
      </c>
      <c r="H36" s="549">
        <v>18</v>
      </c>
      <c r="I36" s="549">
        <v>9</v>
      </c>
      <c r="J36" s="549">
        <v>0</v>
      </c>
      <c r="K36" s="113" t="s">
        <v>409</v>
      </c>
      <c r="L36" s="113" t="s">
        <v>403</v>
      </c>
    </row>
    <row r="37" spans="1:12" ht="15.75">
      <c r="A37" s="530"/>
      <c r="B37" s="203" t="s">
        <v>412</v>
      </c>
      <c r="C37" s="580" t="s">
        <v>387</v>
      </c>
      <c r="D37" s="559" t="s">
        <v>171</v>
      </c>
      <c r="E37" s="578" t="s">
        <v>420</v>
      </c>
      <c r="F37" s="552">
        <v>1.5</v>
      </c>
      <c r="G37" s="161">
        <v>3</v>
      </c>
      <c r="H37" s="549">
        <v>18</v>
      </c>
      <c r="I37" s="549">
        <v>0</v>
      </c>
      <c r="J37" s="549">
        <v>9</v>
      </c>
      <c r="K37" s="113" t="s">
        <v>410</v>
      </c>
      <c r="L37" s="113" t="s">
        <v>406</v>
      </c>
    </row>
    <row r="38" spans="1:12" ht="15.75">
      <c r="A38" s="530"/>
      <c r="B38" s="203" t="s">
        <v>412</v>
      </c>
      <c r="C38" s="580" t="s">
        <v>388</v>
      </c>
      <c r="D38" s="559" t="s">
        <v>171</v>
      </c>
      <c r="E38" s="578" t="s">
        <v>420</v>
      </c>
      <c r="F38" s="55">
        <v>1</v>
      </c>
      <c r="G38" s="467">
        <v>2</v>
      </c>
      <c r="H38" s="549">
        <v>9</v>
      </c>
      <c r="I38" s="549">
        <v>9</v>
      </c>
      <c r="J38" s="549"/>
      <c r="K38" s="113" t="s">
        <v>410</v>
      </c>
      <c r="L38" s="113" t="s">
        <v>403</v>
      </c>
    </row>
    <row r="39" spans="1:12" ht="32.25" thickBot="1">
      <c r="A39" s="530"/>
      <c r="B39" s="203" t="s">
        <v>412</v>
      </c>
      <c r="C39" s="580" t="s">
        <v>377</v>
      </c>
      <c r="D39" s="559" t="s">
        <v>171</v>
      </c>
      <c r="E39" s="578" t="s">
        <v>420</v>
      </c>
      <c r="F39" s="170">
        <v>2.5</v>
      </c>
      <c r="G39" s="102">
        <v>5</v>
      </c>
      <c r="H39" s="549">
        <v>27</v>
      </c>
      <c r="I39" s="549">
        <v>18</v>
      </c>
      <c r="J39" s="549">
        <v>0</v>
      </c>
      <c r="K39" s="113" t="s">
        <v>410</v>
      </c>
      <c r="L39" s="113" t="s">
        <v>418</v>
      </c>
    </row>
    <row r="40" spans="1:12" ht="31.5">
      <c r="A40" s="530"/>
      <c r="B40" s="544"/>
      <c r="C40" s="545" t="s">
        <v>263</v>
      </c>
      <c r="D40" s="553"/>
      <c r="E40" s="534"/>
      <c r="F40" s="163"/>
      <c r="G40" s="129"/>
      <c r="H40" s="549"/>
      <c r="I40" s="549"/>
      <c r="J40" s="549"/>
      <c r="K40" s="113"/>
      <c r="L40" s="113"/>
    </row>
    <row r="41" spans="1:12" ht="31.5">
      <c r="A41" s="530"/>
      <c r="B41" s="546" t="s">
        <v>416</v>
      </c>
      <c r="C41" s="545" t="s">
        <v>264</v>
      </c>
      <c r="D41" s="553" t="s">
        <v>171</v>
      </c>
      <c r="E41" s="534" t="s">
        <v>420</v>
      </c>
      <c r="F41" s="42">
        <v>3</v>
      </c>
      <c r="G41" s="24">
        <v>4</v>
      </c>
      <c r="H41" s="549">
        <v>18</v>
      </c>
      <c r="I41" s="549">
        <v>0</v>
      </c>
      <c r="J41" s="549">
        <v>18</v>
      </c>
      <c r="K41" s="113" t="s">
        <v>409</v>
      </c>
      <c r="L41" s="113" t="s">
        <v>403</v>
      </c>
    </row>
    <row r="42" spans="1:12" ht="31.5">
      <c r="A42" s="530"/>
      <c r="B42" s="547" t="s">
        <v>416</v>
      </c>
      <c r="C42" s="582" t="s">
        <v>265</v>
      </c>
      <c r="D42" s="559" t="s">
        <v>171</v>
      </c>
      <c r="E42" s="578" t="s">
        <v>420</v>
      </c>
      <c r="F42" s="42">
        <v>3</v>
      </c>
      <c r="G42" s="24">
        <v>4</v>
      </c>
      <c r="H42" s="549">
        <v>18</v>
      </c>
      <c r="I42" s="549">
        <v>0</v>
      </c>
      <c r="J42" s="549">
        <v>18</v>
      </c>
      <c r="K42" s="113" t="s">
        <v>409</v>
      </c>
      <c r="L42" s="113" t="s">
        <v>403</v>
      </c>
    </row>
    <row r="43" spans="1:12" ht="31.5">
      <c r="A43" s="530"/>
      <c r="B43" s="544"/>
      <c r="C43" s="545" t="s">
        <v>279</v>
      </c>
      <c r="D43" s="553"/>
      <c r="E43" s="534"/>
      <c r="F43" s="42"/>
      <c r="G43" s="24"/>
      <c r="H43" s="549"/>
      <c r="I43" s="549"/>
      <c r="J43" s="549"/>
      <c r="K43" s="113"/>
      <c r="L43" s="113"/>
    </row>
    <row r="44" spans="1:12" ht="31.5">
      <c r="A44" s="530"/>
      <c r="B44" s="546" t="s">
        <v>416</v>
      </c>
      <c r="C44" s="545" t="s">
        <v>275</v>
      </c>
      <c r="D44" s="553" t="s">
        <v>171</v>
      </c>
      <c r="E44" s="534" t="s">
        <v>420</v>
      </c>
      <c r="F44" s="42">
        <v>5</v>
      </c>
      <c r="G44" s="24">
        <v>6</v>
      </c>
      <c r="H44" s="549">
        <v>27</v>
      </c>
      <c r="I44" s="549">
        <v>27</v>
      </c>
      <c r="J44" s="549">
        <v>0</v>
      </c>
      <c r="K44" s="113" t="s">
        <v>409</v>
      </c>
      <c r="L44" s="113" t="s">
        <v>403</v>
      </c>
    </row>
    <row r="45" spans="1:12" ht="31.5">
      <c r="A45" s="530"/>
      <c r="B45" s="547" t="s">
        <v>416</v>
      </c>
      <c r="C45" s="582" t="s">
        <v>271</v>
      </c>
      <c r="D45" s="559" t="s">
        <v>171</v>
      </c>
      <c r="E45" s="578" t="s">
        <v>420</v>
      </c>
      <c r="F45" s="42">
        <v>5</v>
      </c>
      <c r="G45" s="24">
        <v>6</v>
      </c>
      <c r="H45" s="549">
        <v>27</v>
      </c>
      <c r="I45" s="549">
        <v>27</v>
      </c>
      <c r="J45" s="549">
        <v>0</v>
      </c>
      <c r="K45" s="113" t="s">
        <v>409</v>
      </c>
      <c r="L45" s="113" t="s">
        <v>403</v>
      </c>
    </row>
    <row r="50" spans="1:12" ht="15.75">
      <c r="A50" s="936" t="s">
        <v>87</v>
      </c>
      <c r="B50" s="939" t="s">
        <v>389</v>
      </c>
      <c r="C50" s="927" t="s">
        <v>390</v>
      </c>
      <c r="D50" s="939" t="s">
        <v>391</v>
      </c>
      <c r="E50" s="939" t="s">
        <v>392</v>
      </c>
      <c r="F50" s="927" t="s">
        <v>400</v>
      </c>
      <c r="G50" s="927" t="s">
        <v>39</v>
      </c>
      <c r="H50" s="930" t="s">
        <v>393</v>
      </c>
      <c r="I50" s="931"/>
      <c r="J50" s="932"/>
      <c r="K50" s="529"/>
      <c r="L50" s="529"/>
    </row>
    <row r="51" spans="1:12" ht="15.75">
      <c r="A51" s="937"/>
      <c r="B51" s="940"/>
      <c r="C51" s="928"/>
      <c r="D51" s="940"/>
      <c r="E51" s="940"/>
      <c r="F51" s="940"/>
      <c r="G51" s="928"/>
      <c r="H51" s="933" t="s">
        <v>394</v>
      </c>
      <c r="I51" s="934"/>
      <c r="J51" s="935"/>
      <c r="K51" s="927" t="s">
        <v>395</v>
      </c>
      <c r="L51" s="927" t="s">
        <v>396</v>
      </c>
    </row>
    <row r="52" spans="1:12" ht="15.75">
      <c r="A52" s="938"/>
      <c r="B52" s="941"/>
      <c r="C52" s="929"/>
      <c r="D52" s="941"/>
      <c r="E52" s="941"/>
      <c r="F52" s="941"/>
      <c r="G52" s="929"/>
      <c r="H52" s="529" t="s">
        <v>397</v>
      </c>
      <c r="I52" s="529" t="s">
        <v>398</v>
      </c>
      <c r="J52" s="529" t="s">
        <v>399</v>
      </c>
      <c r="K52" s="929"/>
      <c r="L52" s="929"/>
    </row>
    <row r="53" spans="1:12" ht="15">
      <c r="A53" s="530"/>
      <c r="B53" s="530"/>
      <c r="C53" s="531" t="s">
        <v>432</v>
      </c>
      <c r="D53" s="530"/>
      <c r="E53" s="530"/>
      <c r="F53" s="530"/>
      <c r="G53" s="530"/>
      <c r="H53" s="530"/>
      <c r="I53" s="530"/>
      <c r="J53" s="530"/>
      <c r="K53" s="530"/>
      <c r="L53" s="530"/>
    </row>
    <row r="54" spans="1:13" ht="15.75">
      <c r="A54" s="553"/>
      <c r="B54" s="559" t="s">
        <v>412</v>
      </c>
      <c r="C54" s="584" t="s">
        <v>433</v>
      </c>
      <c r="D54" s="559">
        <v>3</v>
      </c>
      <c r="E54" s="559" t="s">
        <v>441</v>
      </c>
      <c r="F54" s="585">
        <v>2</v>
      </c>
      <c r="G54" s="512">
        <v>2</v>
      </c>
      <c r="H54" s="517">
        <v>0</v>
      </c>
      <c r="I54" s="517">
        <v>0</v>
      </c>
      <c r="J54" s="517">
        <v>30</v>
      </c>
      <c r="K54" s="517" t="s">
        <v>427</v>
      </c>
      <c r="L54" s="517" t="s">
        <v>406</v>
      </c>
      <c r="M54" s="583" t="s">
        <v>442</v>
      </c>
    </row>
    <row r="55" spans="1:12" ht="31.5">
      <c r="A55" s="553"/>
      <c r="B55" s="559" t="s">
        <v>412</v>
      </c>
      <c r="C55" s="584" t="s">
        <v>424</v>
      </c>
      <c r="D55" s="559">
        <v>3</v>
      </c>
      <c r="E55" s="559" t="s">
        <v>441</v>
      </c>
      <c r="F55" s="586">
        <v>1</v>
      </c>
      <c r="G55" s="510">
        <v>1</v>
      </c>
      <c r="H55" s="517">
        <v>15</v>
      </c>
      <c r="I55" s="517">
        <v>0</v>
      </c>
      <c r="J55" s="517">
        <v>0</v>
      </c>
      <c r="K55" s="517" t="s">
        <v>409</v>
      </c>
      <c r="L55" s="517" t="s">
        <v>428</v>
      </c>
    </row>
    <row r="56" spans="1:12" ht="47.25">
      <c r="A56" s="553"/>
      <c r="B56" s="553"/>
      <c r="C56" s="434" t="s">
        <v>349</v>
      </c>
      <c r="D56" s="553"/>
      <c r="E56" s="553"/>
      <c r="F56" s="42"/>
      <c r="G56" s="22"/>
      <c r="H56" s="101"/>
      <c r="I56" s="101"/>
      <c r="J56" s="101"/>
      <c r="K56" s="101"/>
      <c r="L56" s="101"/>
    </row>
    <row r="57" spans="1:12" ht="31.5">
      <c r="A57" s="553"/>
      <c r="B57" s="560" t="s">
        <v>416</v>
      </c>
      <c r="C57" s="438" t="s">
        <v>275</v>
      </c>
      <c r="D57" s="553">
        <v>3</v>
      </c>
      <c r="E57" s="553" t="s">
        <v>441</v>
      </c>
      <c r="F57" s="42">
        <v>2.5</v>
      </c>
      <c r="G57" s="22">
        <v>2</v>
      </c>
      <c r="H57" s="101">
        <v>15</v>
      </c>
      <c r="I57" s="101">
        <v>15</v>
      </c>
      <c r="J57" s="101">
        <v>0</v>
      </c>
      <c r="K57" s="101" t="s">
        <v>409</v>
      </c>
      <c r="L57" s="101" t="s">
        <v>403</v>
      </c>
    </row>
    <row r="58" spans="1:13" ht="31.5">
      <c r="A58" s="553"/>
      <c r="B58" s="559" t="s">
        <v>416</v>
      </c>
      <c r="C58" s="587" t="s">
        <v>271</v>
      </c>
      <c r="D58" s="559">
        <v>3</v>
      </c>
      <c r="E58" s="559" t="s">
        <v>441</v>
      </c>
      <c r="F58" s="588">
        <v>2.5</v>
      </c>
      <c r="G58" s="589">
        <v>2</v>
      </c>
      <c r="H58" s="517">
        <v>15</v>
      </c>
      <c r="I58" s="517">
        <v>15</v>
      </c>
      <c r="J58" s="517">
        <v>0</v>
      </c>
      <c r="K58" s="517" t="s">
        <v>409</v>
      </c>
      <c r="L58" s="517" t="s">
        <v>403</v>
      </c>
      <c r="M58" t="s">
        <v>443</v>
      </c>
    </row>
    <row r="59" spans="1:12" ht="31.5">
      <c r="A59" s="553"/>
      <c r="B59" s="553"/>
      <c r="C59" s="437" t="s">
        <v>282</v>
      </c>
      <c r="D59" s="553"/>
      <c r="E59" s="553"/>
      <c r="F59" s="42"/>
      <c r="G59" s="22"/>
      <c r="H59" s="101"/>
      <c r="I59" s="101"/>
      <c r="J59" s="101"/>
      <c r="K59" s="101"/>
      <c r="L59" s="101"/>
    </row>
    <row r="60" spans="1:12" ht="31.5">
      <c r="A60" s="553"/>
      <c r="B60" s="560" t="s">
        <v>416</v>
      </c>
      <c r="C60" s="438" t="s">
        <v>284</v>
      </c>
      <c r="D60" s="553">
        <v>3</v>
      </c>
      <c r="E60" s="553" t="s">
        <v>441</v>
      </c>
      <c r="F60" s="42">
        <v>8.5</v>
      </c>
      <c r="G60" s="22">
        <v>6</v>
      </c>
      <c r="H60" s="101">
        <v>60</v>
      </c>
      <c r="I60" s="101">
        <v>15</v>
      </c>
      <c r="J60" s="101">
        <v>15</v>
      </c>
      <c r="K60" s="101" t="s">
        <v>410</v>
      </c>
      <c r="L60" s="101" t="s">
        <v>403</v>
      </c>
    </row>
    <row r="61" spans="1:12" ht="31.5">
      <c r="A61" s="553"/>
      <c r="B61" s="559" t="s">
        <v>416</v>
      </c>
      <c r="C61" s="587" t="s">
        <v>289</v>
      </c>
      <c r="D61" s="559">
        <v>3</v>
      </c>
      <c r="E61" s="559" t="s">
        <v>441</v>
      </c>
      <c r="F61" s="588">
        <v>8.5</v>
      </c>
      <c r="G61" s="589">
        <v>6</v>
      </c>
      <c r="H61" s="517">
        <v>60</v>
      </c>
      <c r="I61" s="517">
        <v>15</v>
      </c>
      <c r="J61" s="517">
        <v>15</v>
      </c>
      <c r="K61" s="517" t="s">
        <v>410</v>
      </c>
      <c r="L61" s="517" t="s">
        <v>403</v>
      </c>
    </row>
    <row r="62" spans="1:12" ht="31.5">
      <c r="A62" s="553"/>
      <c r="B62" s="553"/>
      <c r="C62" s="437" t="s">
        <v>294</v>
      </c>
      <c r="D62" s="553"/>
      <c r="E62" s="553"/>
      <c r="F62" s="42"/>
      <c r="G62" s="22"/>
      <c r="H62" s="101"/>
      <c r="I62" s="101"/>
      <c r="J62" s="101"/>
      <c r="K62" s="101"/>
      <c r="L62" s="101"/>
    </row>
    <row r="63" spans="1:12" ht="63">
      <c r="A63" s="553"/>
      <c r="B63" s="560" t="s">
        <v>416</v>
      </c>
      <c r="C63" s="437" t="s">
        <v>296</v>
      </c>
      <c r="D63" s="553">
        <v>3</v>
      </c>
      <c r="E63" s="553" t="s">
        <v>441</v>
      </c>
      <c r="F63" s="42">
        <v>4</v>
      </c>
      <c r="G63" s="22">
        <v>4</v>
      </c>
      <c r="H63" s="101">
        <v>30</v>
      </c>
      <c r="I63" s="101">
        <v>30</v>
      </c>
      <c r="J63" s="101">
        <v>0</v>
      </c>
      <c r="K63" s="101" t="s">
        <v>409</v>
      </c>
      <c r="L63" s="101" t="s">
        <v>403</v>
      </c>
    </row>
    <row r="64" spans="1:12" ht="31.5">
      <c r="A64" s="553"/>
      <c r="B64" s="559" t="s">
        <v>416</v>
      </c>
      <c r="C64" s="590" t="s">
        <v>298</v>
      </c>
      <c r="D64" s="559">
        <v>3</v>
      </c>
      <c r="E64" s="559" t="s">
        <v>441</v>
      </c>
      <c r="F64" s="588">
        <v>4</v>
      </c>
      <c r="G64" s="589">
        <v>4</v>
      </c>
      <c r="H64" s="517">
        <v>30</v>
      </c>
      <c r="I64" s="517">
        <v>30</v>
      </c>
      <c r="J64" s="517">
        <v>0</v>
      </c>
      <c r="K64" s="517" t="s">
        <v>409</v>
      </c>
      <c r="L64" s="517" t="s">
        <v>403</v>
      </c>
    </row>
    <row r="65" spans="1:12" ht="31.5">
      <c r="A65" s="553"/>
      <c r="B65" s="553"/>
      <c r="C65" s="437" t="s">
        <v>300</v>
      </c>
      <c r="D65" s="553"/>
      <c r="E65" s="553"/>
      <c r="F65" s="42"/>
      <c r="G65" s="22"/>
      <c r="H65" s="101"/>
      <c r="I65" s="101"/>
      <c r="J65" s="101"/>
      <c r="K65" s="101"/>
      <c r="L65" s="101"/>
    </row>
    <row r="66" spans="1:12" ht="31.5">
      <c r="A66" s="553"/>
      <c r="B66" s="553" t="s">
        <v>416</v>
      </c>
      <c r="C66" s="438" t="s">
        <v>302</v>
      </c>
      <c r="D66" s="553">
        <v>3</v>
      </c>
      <c r="E66" s="553" t="s">
        <v>441</v>
      </c>
      <c r="F66" s="42">
        <v>3</v>
      </c>
      <c r="G66" s="22">
        <v>3</v>
      </c>
      <c r="H66" s="101">
        <v>30</v>
      </c>
      <c r="I66" s="101">
        <v>0</v>
      </c>
      <c r="J66" s="101">
        <v>15</v>
      </c>
      <c r="K66" s="101" t="s">
        <v>409</v>
      </c>
      <c r="L66" s="101" t="s">
        <v>403</v>
      </c>
    </row>
    <row r="67" spans="1:12" ht="31.5">
      <c r="A67" s="553"/>
      <c r="B67" s="559" t="s">
        <v>416</v>
      </c>
      <c r="C67" s="590" t="s">
        <v>304</v>
      </c>
      <c r="D67" s="559">
        <v>3</v>
      </c>
      <c r="E67" s="559" t="s">
        <v>441</v>
      </c>
      <c r="F67" s="588">
        <v>3</v>
      </c>
      <c r="G67" s="589">
        <v>3</v>
      </c>
      <c r="H67" s="517">
        <v>30</v>
      </c>
      <c r="I67" s="517">
        <v>0</v>
      </c>
      <c r="J67" s="517">
        <v>15</v>
      </c>
      <c r="K67" s="517" t="s">
        <v>409</v>
      </c>
      <c r="L67" s="517" t="s">
        <v>403</v>
      </c>
    </row>
    <row r="69" ht="15">
      <c r="C69" s="531" t="s">
        <v>434</v>
      </c>
    </row>
    <row r="70" spans="1:12" ht="15.75">
      <c r="A70" s="553"/>
      <c r="B70" s="553" t="s">
        <v>412</v>
      </c>
      <c r="C70" s="584" t="s">
        <v>423</v>
      </c>
      <c r="D70" s="559" t="s">
        <v>45</v>
      </c>
      <c r="E70" s="559" t="s">
        <v>441</v>
      </c>
      <c r="F70" s="591">
        <v>1.5</v>
      </c>
      <c r="G70" s="515">
        <v>2</v>
      </c>
      <c r="H70" s="517">
        <v>9</v>
      </c>
      <c r="I70" s="517">
        <v>9</v>
      </c>
      <c r="J70" s="517">
        <v>0</v>
      </c>
      <c r="K70" s="517" t="s">
        <v>410</v>
      </c>
      <c r="L70" s="517" t="s">
        <v>408</v>
      </c>
    </row>
    <row r="71" spans="1:12" ht="31.5">
      <c r="A71" s="553"/>
      <c r="B71" s="553" t="s">
        <v>412</v>
      </c>
      <c r="C71" s="584" t="s">
        <v>425</v>
      </c>
      <c r="D71" s="559" t="s">
        <v>45</v>
      </c>
      <c r="E71" s="559" t="s">
        <v>441</v>
      </c>
      <c r="F71" s="592">
        <v>1</v>
      </c>
      <c r="G71" s="554">
        <v>2</v>
      </c>
      <c r="H71" s="517">
        <v>9</v>
      </c>
      <c r="I71" s="517">
        <v>0</v>
      </c>
      <c r="J71" s="517">
        <v>9</v>
      </c>
      <c r="K71" s="517" t="s">
        <v>409</v>
      </c>
      <c r="L71" s="517" t="s">
        <v>430</v>
      </c>
    </row>
    <row r="72" spans="1:12" ht="31.5">
      <c r="A72" s="553"/>
      <c r="B72" s="553" t="s">
        <v>412</v>
      </c>
      <c r="C72" s="584" t="s">
        <v>426</v>
      </c>
      <c r="D72" s="559" t="s">
        <v>45</v>
      </c>
      <c r="E72" s="559" t="s">
        <v>441</v>
      </c>
      <c r="F72" s="592">
        <v>1.5</v>
      </c>
      <c r="G72" s="554">
        <v>3</v>
      </c>
      <c r="H72" s="517">
        <v>18</v>
      </c>
      <c r="I72" s="517">
        <v>5</v>
      </c>
      <c r="J72" s="517">
        <v>4</v>
      </c>
      <c r="K72" s="517" t="s">
        <v>410</v>
      </c>
      <c r="L72" s="517" t="s">
        <v>403</v>
      </c>
    </row>
    <row r="73" spans="1:12" ht="31.5">
      <c r="A73" s="553"/>
      <c r="B73" s="553" t="s">
        <v>416</v>
      </c>
      <c r="C73" s="437" t="s">
        <v>282</v>
      </c>
      <c r="D73" s="553"/>
      <c r="E73" s="553"/>
      <c r="F73" s="307"/>
      <c r="G73" s="23"/>
      <c r="H73" s="101"/>
      <c r="I73" s="101"/>
      <c r="J73" s="101"/>
      <c r="K73" s="101"/>
      <c r="L73" s="101"/>
    </row>
    <row r="74" spans="1:12" ht="47.25">
      <c r="A74" s="553"/>
      <c r="B74" s="560" t="s">
        <v>416</v>
      </c>
      <c r="C74" s="437" t="s">
        <v>287</v>
      </c>
      <c r="D74" s="553" t="s">
        <v>45</v>
      </c>
      <c r="E74" s="553" t="s">
        <v>441</v>
      </c>
      <c r="F74" s="42">
        <v>1.5</v>
      </c>
      <c r="G74" s="23">
        <v>2</v>
      </c>
      <c r="H74" s="101">
        <v>0</v>
      </c>
      <c r="I74" s="101">
        <v>0</v>
      </c>
      <c r="J74" s="101">
        <v>18</v>
      </c>
      <c r="K74" s="101" t="s">
        <v>429</v>
      </c>
      <c r="L74" s="101" t="s">
        <v>403</v>
      </c>
    </row>
    <row r="75" spans="1:12" ht="47.25">
      <c r="A75" s="553"/>
      <c r="B75" s="559" t="s">
        <v>416</v>
      </c>
      <c r="C75" s="587" t="s">
        <v>292</v>
      </c>
      <c r="D75" s="559" t="s">
        <v>45</v>
      </c>
      <c r="E75" s="559" t="s">
        <v>441</v>
      </c>
      <c r="F75" s="588">
        <v>1.5</v>
      </c>
      <c r="G75" s="520">
        <v>2</v>
      </c>
      <c r="H75" s="517">
        <v>0</v>
      </c>
      <c r="I75" s="517">
        <v>0</v>
      </c>
      <c r="J75" s="517">
        <v>18</v>
      </c>
      <c r="K75" s="517" t="s">
        <v>429</v>
      </c>
      <c r="L75" s="517" t="s">
        <v>403</v>
      </c>
    </row>
    <row r="76" spans="1:12" ht="31.5">
      <c r="A76" s="553"/>
      <c r="B76" s="553" t="s">
        <v>416</v>
      </c>
      <c r="C76" s="438" t="s">
        <v>306</v>
      </c>
      <c r="D76" s="553"/>
      <c r="E76" s="553"/>
      <c r="F76" s="307"/>
      <c r="G76" s="23"/>
      <c r="H76" s="101"/>
      <c r="I76" s="101"/>
      <c r="J76" s="101"/>
      <c r="K76" s="101"/>
      <c r="L76" s="101"/>
    </row>
    <row r="77" spans="1:12" ht="47.25">
      <c r="A77" s="553"/>
      <c r="B77" s="559" t="s">
        <v>416</v>
      </c>
      <c r="C77" s="590" t="s">
        <v>183</v>
      </c>
      <c r="D77" s="559" t="s">
        <v>45</v>
      </c>
      <c r="E77" s="559" t="s">
        <v>441</v>
      </c>
      <c r="F77" s="588">
        <v>2</v>
      </c>
      <c r="G77" s="520">
        <v>3</v>
      </c>
      <c r="H77" s="517">
        <v>9</v>
      </c>
      <c r="I77" s="517">
        <v>18</v>
      </c>
      <c r="J77" s="517">
        <v>0</v>
      </c>
      <c r="K77" s="517"/>
      <c r="L77" s="101" t="s">
        <v>403</v>
      </c>
    </row>
    <row r="78" spans="1:12" ht="47.25">
      <c r="A78" s="553"/>
      <c r="B78" s="553" t="s">
        <v>416</v>
      </c>
      <c r="C78" s="438" t="s">
        <v>311</v>
      </c>
      <c r="D78" s="553" t="s">
        <v>45</v>
      </c>
      <c r="E78" s="553" t="s">
        <v>441</v>
      </c>
      <c r="F78" s="42">
        <v>2</v>
      </c>
      <c r="G78" s="23">
        <v>3</v>
      </c>
      <c r="H78" s="101">
        <v>9</v>
      </c>
      <c r="I78" s="101">
        <v>18</v>
      </c>
      <c r="J78" s="101">
        <v>0</v>
      </c>
      <c r="K78" s="101"/>
      <c r="L78" s="101" t="s">
        <v>403</v>
      </c>
    </row>
    <row r="79" spans="1:12" ht="31.5">
      <c r="A79" s="553"/>
      <c r="B79" s="553" t="s">
        <v>416</v>
      </c>
      <c r="C79" s="438" t="s">
        <v>315</v>
      </c>
      <c r="D79" s="553"/>
      <c r="E79" s="553"/>
      <c r="F79" s="307"/>
      <c r="G79" s="23"/>
      <c r="H79" s="101"/>
      <c r="I79" s="101"/>
      <c r="J79" s="101"/>
      <c r="K79" s="101"/>
      <c r="L79" s="101"/>
    </row>
    <row r="80" spans="1:12" ht="15.75">
      <c r="A80" s="553"/>
      <c r="B80" s="559" t="s">
        <v>416</v>
      </c>
      <c r="C80" s="590" t="s">
        <v>317</v>
      </c>
      <c r="D80" s="559" t="s">
        <v>45</v>
      </c>
      <c r="E80" s="559" t="s">
        <v>441</v>
      </c>
      <c r="F80" s="588">
        <v>4.5</v>
      </c>
      <c r="G80" s="520">
        <v>7</v>
      </c>
      <c r="H80" s="517">
        <v>36</v>
      </c>
      <c r="I80" s="517">
        <v>0</v>
      </c>
      <c r="J80" s="517">
        <v>27</v>
      </c>
      <c r="K80" s="517" t="s">
        <v>410</v>
      </c>
      <c r="L80" s="517" t="s">
        <v>403</v>
      </c>
    </row>
    <row r="81" spans="1:12" ht="31.5">
      <c r="A81" s="553"/>
      <c r="B81" s="553" t="s">
        <v>416</v>
      </c>
      <c r="C81" s="437" t="s">
        <v>322</v>
      </c>
      <c r="D81" s="553" t="s">
        <v>45</v>
      </c>
      <c r="E81" s="553" t="s">
        <v>441</v>
      </c>
      <c r="F81" s="42">
        <v>4.5</v>
      </c>
      <c r="G81" s="23">
        <v>7</v>
      </c>
      <c r="H81" s="101">
        <v>36</v>
      </c>
      <c r="I81" s="101">
        <v>0</v>
      </c>
      <c r="J81" s="101">
        <v>27</v>
      </c>
      <c r="K81" s="101" t="s">
        <v>410</v>
      </c>
      <c r="L81" s="101" t="s">
        <v>403</v>
      </c>
    </row>
    <row r="82" spans="1:12" ht="31.5">
      <c r="A82" s="553"/>
      <c r="B82" s="553" t="s">
        <v>416</v>
      </c>
      <c r="C82" s="437" t="s">
        <v>327</v>
      </c>
      <c r="D82" s="553"/>
      <c r="E82" s="553"/>
      <c r="F82" s="307"/>
      <c r="G82" s="23"/>
      <c r="H82" s="101"/>
      <c r="I82" s="101"/>
      <c r="J82" s="101"/>
      <c r="K82" s="101"/>
      <c r="L82" s="101"/>
    </row>
    <row r="83" spans="1:12" ht="31.5">
      <c r="A83" s="553"/>
      <c r="B83" s="553" t="s">
        <v>416</v>
      </c>
      <c r="C83" s="438" t="s">
        <v>329</v>
      </c>
      <c r="D83" s="553" t="s">
        <v>45</v>
      </c>
      <c r="E83" s="553" t="s">
        <v>441</v>
      </c>
      <c r="F83" s="440">
        <v>1.5</v>
      </c>
      <c r="G83" s="442">
        <v>3</v>
      </c>
      <c r="H83" s="101">
        <v>18</v>
      </c>
      <c r="I83" s="101">
        <v>0</v>
      </c>
      <c r="J83" s="101">
        <v>9</v>
      </c>
      <c r="K83" s="101"/>
      <c r="L83" s="101" t="s">
        <v>403</v>
      </c>
    </row>
    <row r="84" spans="1:12" ht="31.5">
      <c r="A84" s="553"/>
      <c r="B84" s="559" t="s">
        <v>416</v>
      </c>
      <c r="C84" s="593" t="s">
        <v>122</v>
      </c>
      <c r="D84" s="559" t="s">
        <v>45</v>
      </c>
      <c r="E84" s="559" t="s">
        <v>441</v>
      </c>
      <c r="F84" s="588">
        <v>1.5</v>
      </c>
      <c r="G84" s="520">
        <v>3</v>
      </c>
      <c r="H84" s="517">
        <v>18</v>
      </c>
      <c r="I84" s="517">
        <v>0</v>
      </c>
      <c r="J84" s="517">
        <v>9</v>
      </c>
      <c r="K84" s="517"/>
      <c r="L84" s="517" t="s">
        <v>403</v>
      </c>
    </row>
    <row r="86" ht="15">
      <c r="C86" s="531" t="s">
        <v>435</v>
      </c>
    </row>
    <row r="87" spans="1:12" ht="31.5">
      <c r="A87" s="553"/>
      <c r="B87" s="559" t="s">
        <v>411</v>
      </c>
      <c r="C87" s="584" t="s">
        <v>421</v>
      </c>
      <c r="D87" s="559" t="s">
        <v>46</v>
      </c>
      <c r="E87" s="559" t="s">
        <v>441</v>
      </c>
      <c r="F87" s="594">
        <v>1</v>
      </c>
      <c r="G87" s="555">
        <v>2</v>
      </c>
      <c r="H87" s="595">
        <v>0</v>
      </c>
      <c r="I87" s="596">
        <v>0</v>
      </c>
      <c r="J87" s="596">
        <v>16</v>
      </c>
      <c r="K87" s="517" t="s">
        <v>409</v>
      </c>
      <c r="L87" s="101" t="s">
        <v>431</v>
      </c>
    </row>
    <row r="88" spans="1:12" ht="47.25">
      <c r="A88" s="553"/>
      <c r="B88" s="559" t="s">
        <v>412</v>
      </c>
      <c r="C88" s="584" t="s">
        <v>422</v>
      </c>
      <c r="D88" s="559" t="s">
        <v>46</v>
      </c>
      <c r="E88" s="559" t="s">
        <v>441</v>
      </c>
      <c r="F88" s="585">
        <v>1</v>
      </c>
      <c r="G88" s="523">
        <v>2</v>
      </c>
      <c r="H88" s="512">
        <v>8</v>
      </c>
      <c r="I88" s="517">
        <v>4</v>
      </c>
      <c r="J88" s="517">
        <v>4</v>
      </c>
      <c r="K88" s="517" t="s">
        <v>409</v>
      </c>
      <c r="L88" s="101" t="s">
        <v>403</v>
      </c>
    </row>
    <row r="89" spans="1:12" ht="15.75">
      <c r="A89" s="558"/>
      <c r="B89" s="597" t="s">
        <v>436</v>
      </c>
      <c r="C89" s="598" t="s">
        <v>65</v>
      </c>
      <c r="D89" s="599" t="s">
        <v>46</v>
      </c>
      <c r="E89" s="559" t="s">
        <v>441</v>
      </c>
      <c r="F89" s="600">
        <v>3</v>
      </c>
      <c r="G89" s="600"/>
      <c r="H89" s="601"/>
      <c r="I89" s="601"/>
      <c r="J89" s="602"/>
      <c r="K89" s="602" t="s">
        <v>409</v>
      </c>
      <c r="L89" s="101" t="s">
        <v>403</v>
      </c>
    </row>
    <row r="90" spans="1:12" ht="15.75">
      <c r="A90" s="558"/>
      <c r="B90" s="597" t="s">
        <v>437</v>
      </c>
      <c r="C90" s="603" t="s">
        <v>100</v>
      </c>
      <c r="D90" s="599" t="s">
        <v>46</v>
      </c>
      <c r="E90" s="559" t="s">
        <v>441</v>
      </c>
      <c r="F90" s="600">
        <v>12</v>
      </c>
      <c r="G90" s="600"/>
      <c r="H90" s="602"/>
      <c r="I90" s="602"/>
      <c r="J90" s="602"/>
      <c r="K90" s="602"/>
      <c r="L90" s="101" t="s">
        <v>403</v>
      </c>
    </row>
    <row r="91" spans="1:12" ht="31.5">
      <c r="A91" s="553"/>
      <c r="B91" s="553" t="s">
        <v>416</v>
      </c>
      <c r="C91" s="438" t="s">
        <v>306</v>
      </c>
      <c r="D91" s="553"/>
      <c r="E91" s="553"/>
      <c r="F91" s="42"/>
      <c r="G91" s="24"/>
      <c r="H91" s="41"/>
      <c r="I91" s="23"/>
      <c r="J91" s="23"/>
      <c r="K91" s="101"/>
      <c r="L91" s="101"/>
    </row>
    <row r="92" spans="1:12" ht="47.25">
      <c r="A92" s="553"/>
      <c r="B92" s="559" t="s">
        <v>416</v>
      </c>
      <c r="C92" s="590" t="s">
        <v>183</v>
      </c>
      <c r="D92" s="559" t="s">
        <v>46</v>
      </c>
      <c r="E92" s="559" t="s">
        <v>441</v>
      </c>
      <c r="F92" s="588">
        <v>5.5</v>
      </c>
      <c r="G92" s="527">
        <v>7</v>
      </c>
      <c r="H92" s="520">
        <v>24</v>
      </c>
      <c r="I92" s="520">
        <v>32</v>
      </c>
      <c r="J92" s="517">
        <v>0</v>
      </c>
      <c r="K92" s="517" t="s">
        <v>410</v>
      </c>
      <c r="L92" s="101" t="s">
        <v>403</v>
      </c>
    </row>
    <row r="93" spans="1:12" ht="47.25">
      <c r="A93" s="553"/>
      <c r="B93" s="560" t="s">
        <v>416</v>
      </c>
      <c r="C93" s="438" t="s">
        <v>311</v>
      </c>
      <c r="D93" s="553" t="s">
        <v>46</v>
      </c>
      <c r="E93" s="553" t="s">
        <v>441</v>
      </c>
      <c r="F93" s="42">
        <v>5.5</v>
      </c>
      <c r="G93" s="24">
        <v>7</v>
      </c>
      <c r="H93" s="23">
        <v>24</v>
      </c>
      <c r="I93" s="23">
        <v>32</v>
      </c>
      <c r="J93" s="101">
        <v>0</v>
      </c>
      <c r="K93" s="101" t="s">
        <v>410</v>
      </c>
      <c r="L93" s="101" t="s">
        <v>403</v>
      </c>
    </row>
    <row r="94" spans="1:12" ht="31.5">
      <c r="A94" s="553"/>
      <c r="B94" s="553" t="s">
        <v>416</v>
      </c>
      <c r="C94" s="438" t="s">
        <v>315</v>
      </c>
      <c r="D94" s="553"/>
      <c r="E94" s="553"/>
      <c r="F94" s="42"/>
      <c r="G94" s="24"/>
      <c r="H94" s="41"/>
      <c r="I94" s="23"/>
      <c r="J94" s="23"/>
      <c r="K94" s="101"/>
      <c r="L94" s="101"/>
    </row>
    <row r="95" spans="1:12" ht="31.5">
      <c r="A95" s="553"/>
      <c r="B95" s="559" t="s">
        <v>416</v>
      </c>
      <c r="C95" s="590" t="s">
        <v>320</v>
      </c>
      <c r="D95" s="559" t="s">
        <v>46</v>
      </c>
      <c r="E95" s="559" t="s">
        <v>441</v>
      </c>
      <c r="F95" s="588">
        <v>1.5</v>
      </c>
      <c r="G95" s="527">
        <v>2</v>
      </c>
      <c r="H95" s="604">
        <v>16</v>
      </c>
      <c r="I95" s="520"/>
      <c r="J95" s="520"/>
      <c r="K95" s="517" t="s">
        <v>429</v>
      </c>
      <c r="L95" s="101" t="s">
        <v>403</v>
      </c>
    </row>
    <row r="96" spans="1:12" ht="31.5">
      <c r="A96" s="553"/>
      <c r="B96" s="560" t="s">
        <v>416</v>
      </c>
      <c r="C96" s="437" t="s">
        <v>325</v>
      </c>
      <c r="D96" s="553" t="s">
        <v>46</v>
      </c>
      <c r="E96" s="553" t="s">
        <v>441</v>
      </c>
      <c r="F96" s="42">
        <v>1.5</v>
      </c>
      <c r="G96" s="24">
        <v>2</v>
      </c>
      <c r="H96" s="41">
        <v>16</v>
      </c>
      <c r="I96" s="23"/>
      <c r="J96" s="23"/>
      <c r="K96" s="101" t="s">
        <v>429</v>
      </c>
      <c r="L96" s="101" t="s">
        <v>403</v>
      </c>
    </row>
    <row r="97" spans="1:12" ht="31.5">
      <c r="A97" s="553"/>
      <c r="B97" s="553" t="s">
        <v>416</v>
      </c>
      <c r="C97" s="437" t="s">
        <v>327</v>
      </c>
      <c r="D97" s="553"/>
      <c r="E97" s="553"/>
      <c r="F97" s="42"/>
      <c r="G97" s="24"/>
      <c r="H97" s="41"/>
      <c r="I97" s="23"/>
      <c r="J97" s="23"/>
      <c r="K97" s="101"/>
      <c r="L97" s="101"/>
    </row>
    <row r="98" spans="1:12" ht="31.5">
      <c r="A98" s="553"/>
      <c r="B98" s="560" t="s">
        <v>416</v>
      </c>
      <c r="C98" s="438" t="s">
        <v>329</v>
      </c>
      <c r="D98" s="553" t="s">
        <v>46</v>
      </c>
      <c r="E98" s="553" t="s">
        <v>441</v>
      </c>
      <c r="F98" s="440">
        <v>1.5</v>
      </c>
      <c r="G98" s="450">
        <v>2</v>
      </c>
      <c r="H98" s="441">
        <v>16</v>
      </c>
      <c r="I98" s="442">
        <v>8</v>
      </c>
      <c r="J98" s="442"/>
      <c r="K98" s="101" t="s">
        <v>409</v>
      </c>
      <c r="L98" s="101" t="s">
        <v>403</v>
      </c>
    </row>
    <row r="99" spans="1:12" ht="32.25" thickBot="1">
      <c r="A99" s="553"/>
      <c r="B99" s="559" t="s">
        <v>416</v>
      </c>
      <c r="C99" s="605" t="s">
        <v>122</v>
      </c>
      <c r="D99" s="559" t="s">
        <v>46</v>
      </c>
      <c r="E99" s="559" t="s">
        <v>441</v>
      </c>
      <c r="F99" s="606">
        <v>1.5</v>
      </c>
      <c r="G99" s="557">
        <v>2</v>
      </c>
      <c r="H99" s="607">
        <v>16</v>
      </c>
      <c r="I99" s="608">
        <v>8</v>
      </c>
      <c r="J99" s="608"/>
      <c r="K99" s="517" t="s">
        <v>409</v>
      </c>
      <c r="L99" s="101" t="s">
        <v>403</v>
      </c>
    </row>
    <row r="112" spans="1:12" ht="15.75">
      <c r="A112" s="936" t="s">
        <v>87</v>
      </c>
      <c r="B112" s="939" t="s">
        <v>389</v>
      </c>
      <c r="C112" s="927" t="s">
        <v>390</v>
      </c>
      <c r="D112" s="939" t="s">
        <v>391</v>
      </c>
      <c r="E112" s="939" t="s">
        <v>392</v>
      </c>
      <c r="F112" s="927" t="s">
        <v>400</v>
      </c>
      <c r="G112" s="927" t="s">
        <v>39</v>
      </c>
      <c r="H112" s="930" t="s">
        <v>393</v>
      </c>
      <c r="I112" s="931"/>
      <c r="J112" s="932"/>
      <c r="K112" s="529"/>
      <c r="L112" s="529"/>
    </row>
    <row r="113" spans="1:12" ht="15.75">
      <c r="A113" s="937"/>
      <c r="B113" s="940"/>
      <c r="C113" s="928"/>
      <c r="D113" s="940"/>
      <c r="E113" s="940"/>
      <c r="F113" s="940"/>
      <c r="G113" s="928"/>
      <c r="H113" s="933" t="s">
        <v>394</v>
      </c>
      <c r="I113" s="934"/>
      <c r="J113" s="935"/>
      <c r="K113" s="927" t="s">
        <v>395</v>
      </c>
      <c r="L113" s="927" t="s">
        <v>396</v>
      </c>
    </row>
    <row r="114" spans="1:12" ht="44.25" customHeight="1">
      <c r="A114" s="938"/>
      <c r="B114" s="941"/>
      <c r="C114" s="929"/>
      <c r="D114" s="941"/>
      <c r="E114" s="941"/>
      <c r="F114" s="941"/>
      <c r="G114" s="929"/>
      <c r="H114" s="529" t="s">
        <v>397</v>
      </c>
      <c r="I114" s="529" t="s">
        <v>398</v>
      </c>
      <c r="J114" s="529" t="s">
        <v>399</v>
      </c>
      <c r="K114" s="929"/>
      <c r="L114" s="929"/>
    </row>
    <row r="115" spans="1:12" ht="15">
      <c r="A115" s="530"/>
      <c r="B115" s="530"/>
      <c r="C115" s="531" t="s">
        <v>401</v>
      </c>
      <c r="D115" s="530"/>
      <c r="E115" s="530"/>
      <c r="F115" s="530"/>
      <c r="G115" s="530"/>
      <c r="H115" s="530"/>
      <c r="I115" s="530"/>
      <c r="J115" s="530"/>
      <c r="K115" s="530"/>
      <c r="L115" s="530"/>
    </row>
    <row r="116" spans="1:12" ht="31.5">
      <c r="A116" s="530"/>
      <c r="B116" s="532" t="s">
        <v>411</v>
      </c>
      <c r="C116" s="533" t="s">
        <v>384</v>
      </c>
      <c r="D116" s="534">
        <v>1</v>
      </c>
      <c r="E116" s="534" t="s">
        <v>439</v>
      </c>
      <c r="F116" s="175">
        <v>1</v>
      </c>
      <c r="G116" s="153">
        <v>1</v>
      </c>
      <c r="H116" s="536">
        <v>8</v>
      </c>
      <c r="I116" s="536">
        <v>0</v>
      </c>
      <c r="J116" s="536">
        <v>6</v>
      </c>
      <c r="K116" s="536" t="s">
        <v>409</v>
      </c>
      <c r="L116" s="536" t="s">
        <v>402</v>
      </c>
    </row>
    <row r="117" spans="1:12" ht="31.5">
      <c r="A117" s="561"/>
      <c r="B117" s="568" t="s">
        <v>411</v>
      </c>
      <c r="C117" s="569" t="s">
        <v>383</v>
      </c>
      <c r="D117" s="564">
        <v>1</v>
      </c>
      <c r="E117" s="534" t="s">
        <v>439</v>
      </c>
      <c r="F117" s="570">
        <v>1</v>
      </c>
      <c r="G117" s="571">
        <v>1</v>
      </c>
      <c r="H117" s="572">
        <v>15</v>
      </c>
      <c r="I117" s="572">
        <v>0</v>
      </c>
      <c r="J117" s="572">
        <v>0</v>
      </c>
      <c r="K117" s="567" t="s">
        <v>409</v>
      </c>
      <c r="L117" s="567" t="s">
        <v>438</v>
      </c>
    </row>
    <row r="118" spans="1:12" ht="31.5">
      <c r="A118" s="530"/>
      <c r="B118" s="532" t="s">
        <v>411</v>
      </c>
      <c r="C118" s="535" t="s">
        <v>382</v>
      </c>
      <c r="D118" s="534">
        <v>1</v>
      </c>
      <c r="E118" s="534" t="s">
        <v>439</v>
      </c>
      <c r="F118" s="36">
        <v>1.5</v>
      </c>
      <c r="G118" s="63">
        <v>1</v>
      </c>
      <c r="H118" s="537">
        <v>15</v>
      </c>
      <c r="I118" s="537">
        <v>0</v>
      </c>
      <c r="J118" s="537">
        <v>0</v>
      </c>
      <c r="K118" s="536" t="s">
        <v>410</v>
      </c>
      <c r="L118" s="536" t="s">
        <v>404</v>
      </c>
    </row>
    <row r="119" spans="1:12" ht="15.75">
      <c r="A119" s="530"/>
      <c r="B119" s="203" t="s">
        <v>412</v>
      </c>
      <c r="C119" s="533" t="s">
        <v>381</v>
      </c>
      <c r="D119" s="534">
        <v>1</v>
      </c>
      <c r="E119" s="534" t="s">
        <v>439</v>
      </c>
      <c r="F119" s="146">
        <v>6</v>
      </c>
      <c r="G119" s="144">
        <v>6</v>
      </c>
      <c r="H119" s="536">
        <v>30</v>
      </c>
      <c r="I119" s="536">
        <v>0</v>
      </c>
      <c r="J119" s="536">
        <v>60</v>
      </c>
      <c r="K119" s="536" t="s">
        <v>410</v>
      </c>
      <c r="L119" s="536" t="s">
        <v>405</v>
      </c>
    </row>
    <row r="120" spans="1:12" ht="63">
      <c r="A120" s="561"/>
      <c r="B120" s="562" t="s">
        <v>412</v>
      </c>
      <c r="C120" s="563" t="s">
        <v>380</v>
      </c>
      <c r="D120" s="564">
        <v>1</v>
      </c>
      <c r="E120" s="534" t="s">
        <v>439</v>
      </c>
      <c r="F120" s="565">
        <v>1.5</v>
      </c>
      <c r="G120" s="566">
        <v>2</v>
      </c>
      <c r="H120" s="567">
        <v>15</v>
      </c>
      <c r="I120" s="567">
        <v>15</v>
      </c>
      <c r="J120" s="567">
        <v>0</v>
      </c>
      <c r="K120" s="567" t="s">
        <v>409</v>
      </c>
      <c r="L120" s="567" t="s">
        <v>438</v>
      </c>
    </row>
    <row r="121" spans="1:12" ht="15.75">
      <c r="A121" s="530"/>
      <c r="B121" s="203" t="s">
        <v>412</v>
      </c>
      <c r="C121" s="535" t="s">
        <v>379</v>
      </c>
      <c r="D121" s="534">
        <v>1</v>
      </c>
      <c r="E121" s="534" t="s">
        <v>420</v>
      </c>
      <c r="F121" s="170">
        <v>3</v>
      </c>
      <c r="G121" s="109">
        <v>4</v>
      </c>
      <c r="H121" s="537">
        <v>30</v>
      </c>
      <c r="I121" s="537">
        <v>0</v>
      </c>
      <c r="J121" s="537">
        <v>30</v>
      </c>
      <c r="K121" s="536"/>
      <c r="L121" s="536" t="s">
        <v>406</v>
      </c>
    </row>
    <row r="122" spans="1:12" ht="15.75">
      <c r="A122" s="561"/>
      <c r="B122" s="562" t="s">
        <v>412</v>
      </c>
      <c r="C122" s="573" t="s">
        <v>440</v>
      </c>
      <c r="D122" s="564">
        <v>1</v>
      </c>
      <c r="E122" s="564" t="s">
        <v>420</v>
      </c>
      <c r="F122" s="574">
        <v>2.5</v>
      </c>
      <c r="G122" s="575">
        <v>3</v>
      </c>
      <c r="H122" s="572">
        <v>30</v>
      </c>
      <c r="I122" s="572">
        <v>6</v>
      </c>
      <c r="J122" s="572">
        <v>8</v>
      </c>
      <c r="K122" s="567" t="s">
        <v>410</v>
      </c>
      <c r="L122" s="567" t="s">
        <v>403</v>
      </c>
    </row>
    <row r="123" spans="1:12" ht="15.75">
      <c r="A123" s="530"/>
      <c r="B123" s="203" t="s">
        <v>412</v>
      </c>
      <c r="C123" s="535" t="s">
        <v>376</v>
      </c>
      <c r="D123" s="534">
        <v>1</v>
      </c>
      <c r="E123" s="534" t="s">
        <v>420</v>
      </c>
      <c r="F123" s="170">
        <v>2.5</v>
      </c>
      <c r="G123" s="171">
        <v>3</v>
      </c>
      <c r="H123" s="538">
        <v>30</v>
      </c>
      <c r="I123" s="538">
        <v>15</v>
      </c>
      <c r="J123" s="538">
        <v>0</v>
      </c>
      <c r="K123" s="536"/>
      <c r="L123" s="536" t="s">
        <v>407</v>
      </c>
    </row>
    <row r="124" spans="1:12" ht="16.5" thickBot="1">
      <c r="A124" s="530"/>
      <c r="B124" s="203" t="s">
        <v>412</v>
      </c>
      <c r="C124" s="535" t="s">
        <v>375</v>
      </c>
      <c r="D124" s="534">
        <v>1</v>
      </c>
      <c r="E124" s="534" t="s">
        <v>420</v>
      </c>
      <c r="F124" s="540">
        <v>1.5</v>
      </c>
      <c r="G124" s="65">
        <v>2</v>
      </c>
      <c r="H124" s="539">
        <v>30</v>
      </c>
      <c r="I124" s="539">
        <v>0</v>
      </c>
      <c r="J124" s="539">
        <v>0</v>
      </c>
      <c r="K124" s="536" t="s">
        <v>409</v>
      </c>
      <c r="L124" s="536" t="s">
        <v>408</v>
      </c>
    </row>
    <row r="126" ht="15">
      <c r="C126" s="543" t="s">
        <v>413</v>
      </c>
    </row>
    <row r="127" spans="1:12" ht="31.5">
      <c r="A127" s="530"/>
      <c r="B127" s="203" t="s">
        <v>412</v>
      </c>
      <c r="C127" s="535" t="s">
        <v>385</v>
      </c>
      <c r="D127" s="534" t="s">
        <v>170</v>
      </c>
      <c r="E127" s="534" t="s">
        <v>420</v>
      </c>
      <c r="F127" s="36">
        <v>2</v>
      </c>
      <c r="G127" s="108">
        <v>4</v>
      </c>
      <c r="H127" s="101">
        <v>27</v>
      </c>
      <c r="I127" s="101">
        <v>9</v>
      </c>
      <c r="J127" s="101">
        <v>0</v>
      </c>
      <c r="K127" s="113"/>
      <c r="L127" s="113" t="s">
        <v>414</v>
      </c>
    </row>
    <row r="128" spans="1:12" ht="15.75">
      <c r="A128" s="530"/>
      <c r="B128" s="203" t="s">
        <v>412</v>
      </c>
      <c r="C128" s="535" t="s">
        <v>387</v>
      </c>
      <c r="D128" s="534" t="s">
        <v>170</v>
      </c>
      <c r="E128" s="534" t="s">
        <v>420</v>
      </c>
      <c r="F128" s="36">
        <v>1.5</v>
      </c>
      <c r="G128" s="108">
        <v>3</v>
      </c>
      <c r="H128" s="101">
        <v>18</v>
      </c>
      <c r="I128" s="101">
        <v>0</v>
      </c>
      <c r="J128" s="101">
        <v>9</v>
      </c>
      <c r="K128" s="113"/>
      <c r="L128" s="113" t="s">
        <v>406</v>
      </c>
    </row>
    <row r="129" spans="1:12" ht="15.75">
      <c r="A129" s="530"/>
      <c r="B129" s="203" t="s">
        <v>412</v>
      </c>
      <c r="C129" s="535" t="s">
        <v>388</v>
      </c>
      <c r="D129" s="534" t="s">
        <v>170</v>
      </c>
      <c r="E129" s="534" t="s">
        <v>420</v>
      </c>
      <c r="F129" s="55">
        <v>1.5</v>
      </c>
      <c r="G129" s="224">
        <v>3</v>
      </c>
      <c r="H129" s="210">
        <v>18</v>
      </c>
      <c r="I129" s="210">
        <v>9</v>
      </c>
      <c r="J129" s="210">
        <v>0</v>
      </c>
      <c r="K129" s="113"/>
      <c r="L129" s="113" t="s">
        <v>403</v>
      </c>
    </row>
    <row r="130" spans="1:12" ht="15.75">
      <c r="A130" s="530"/>
      <c r="B130" s="203" t="s">
        <v>412</v>
      </c>
      <c r="C130" s="535" t="s">
        <v>379</v>
      </c>
      <c r="D130" s="534" t="s">
        <v>170</v>
      </c>
      <c r="E130" s="534" t="s">
        <v>420</v>
      </c>
      <c r="F130" s="170">
        <v>1.5</v>
      </c>
      <c r="G130" s="101">
        <v>3</v>
      </c>
      <c r="H130" s="101">
        <v>18</v>
      </c>
      <c r="I130" s="101">
        <v>0</v>
      </c>
      <c r="J130" s="101">
        <v>9</v>
      </c>
      <c r="K130" s="113" t="s">
        <v>410</v>
      </c>
      <c r="L130" s="113" t="s">
        <v>406</v>
      </c>
    </row>
    <row r="131" spans="1:12" ht="15.75">
      <c r="A131" s="530"/>
      <c r="B131" s="203" t="s">
        <v>412</v>
      </c>
      <c r="C131" s="535" t="s">
        <v>173</v>
      </c>
      <c r="D131" s="534" t="s">
        <v>170</v>
      </c>
      <c r="E131" s="534" t="s">
        <v>420</v>
      </c>
      <c r="F131" s="170">
        <v>5</v>
      </c>
      <c r="G131" s="101">
        <v>7</v>
      </c>
      <c r="H131" s="101">
        <v>45</v>
      </c>
      <c r="I131" s="101">
        <v>9</v>
      </c>
      <c r="J131" s="101">
        <v>9</v>
      </c>
      <c r="K131" s="113" t="s">
        <v>410</v>
      </c>
      <c r="L131" s="113" t="s">
        <v>406</v>
      </c>
    </row>
    <row r="132" spans="1:12" ht="16.5" thickBot="1">
      <c r="A132" s="530"/>
      <c r="B132" s="203" t="s">
        <v>412</v>
      </c>
      <c r="C132" s="535" t="s">
        <v>376</v>
      </c>
      <c r="D132" s="534" t="s">
        <v>170</v>
      </c>
      <c r="E132" s="534" t="s">
        <v>420</v>
      </c>
      <c r="F132" s="170">
        <v>2</v>
      </c>
      <c r="G132" s="194">
        <v>4</v>
      </c>
      <c r="H132" s="194">
        <v>18</v>
      </c>
      <c r="I132" s="194">
        <v>9</v>
      </c>
      <c r="J132" s="194">
        <v>9</v>
      </c>
      <c r="K132" s="113" t="s">
        <v>410</v>
      </c>
      <c r="L132" s="113" t="s">
        <v>407</v>
      </c>
    </row>
    <row r="133" spans="1:12" ht="31.5">
      <c r="A133" s="530"/>
      <c r="B133" s="544"/>
      <c r="C133" s="545" t="s">
        <v>263</v>
      </c>
      <c r="D133" s="534"/>
      <c r="E133" s="534"/>
      <c r="F133" s="163"/>
      <c r="G133" s="548"/>
      <c r="H133" s="548"/>
      <c r="I133" s="548"/>
      <c r="J133" s="548"/>
      <c r="K133" s="113"/>
      <c r="L133" s="113"/>
    </row>
    <row r="134" spans="1:12" ht="31.5">
      <c r="A134" s="530"/>
      <c r="B134" s="546" t="s">
        <v>416</v>
      </c>
      <c r="C134" s="545" t="s">
        <v>264</v>
      </c>
      <c r="D134" s="534" t="s">
        <v>170</v>
      </c>
      <c r="E134" s="534" t="s">
        <v>420</v>
      </c>
      <c r="F134" s="42">
        <v>2.5</v>
      </c>
      <c r="G134" s="549">
        <v>3</v>
      </c>
      <c r="H134" s="549">
        <v>9</v>
      </c>
      <c r="I134" s="549">
        <v>0</v>
      </c>
      <c r="J134" s="549">
        <v>18</v>
      </c>
      <c r="K134" s="113"/>
      <c r="L134" s="113" t="s">
        <v>403</v>
      </c>
    </row>
    <row r="135" spans="1:12" ht="31.5">
      <c r="A135" s="530"/>
      <c r="B135" s="547" t="s">
        <v>416</v>
      </c>
      <c r="C135" s="545" t="s">
        <v>265</v>
      </c>
      <c r="D135" s="534" t="s">
        <v>170</v>
      </c>
      <c r="E135" s="534" t="s">
        <v>420</v>
      </c>
      <c r="F135" s="42">
        <v>2.5</v>
      </c>
      <c r="G135" s="549">
        <v>3</v>
      </c>
      <c r="H135" s="549">
        <v>9</v>
      </c>
      <c r="I135" s="549">
        <v>0</v>
      </c>
      <c r="J135" s="549">
        <v>18</v>
      </c>
      <c r="K135" s="113"/>
      <c r="L135" s="113" t="s">
        <v>403</v>
      </c>
    </row>
    <row r="136" spans="1:12" ht="31.5">
      <c r="A136" s="530"/>
      <c r="B136" s="544"/>
      <c r="C136" s="545" t="s">
        <v>266</v>
      </c>
      <c r="D136" s="534"/>
      <c r="E136" s="534"/>
      <c r="F136" s="42"/>
      <c r="G136" s="549"/>
      <c r="H136" s="549"/>
      <c r="I136" s="549"/>
      <c r="J136" s="549"/>
      <c r="K136" s="113"/>
      <c r="L136" s="113"/>
    </row>
    <row r="137" spans="1:12" ht="31.5">
      <c r="A137" s="530"/>
      <c r="B137" s="547" t="s">
        <v>416</v>
      </c>
      <c r="C137" s="545" t="s">
        <v>190</v>
      </c>
      <c r="D137" s="534" t="s">
        <v>170</v>
      </c>
      <c r="E137" s="534" t="s">
        <v>420</v>
      </c>
      <c r="F137" s="42">
        <v>3</v>
      </c>
      <c r="G137" s="549">
        <v>3</v>
      </c>
      <c r="H137" s="549">
        <v>18</v>
      </c>
      <c r="I137" s="549">
        <v>0</v>
      </c>
      <c r="J137" s="549">
        <v>9</v>
      </c>
      <c r="K137" s="113" t="s">
        <v>409</v>
      </c>
      <c r="L137" s="113" t="s">
        <v>415</v>
      </c>
    </row>
    <row r="138" spans="1:12" ht="15.75">
      <c r="A138" s="530"/>
      <c r="B138" s="546" t="s">
        <v>416</v>
      </c>
      <c r="C138" s="545" t="s">
        <v>267</v>
      </c>
      <c r="D138" s="534" t="s">
        <v>170</v>
      </c>
      <c r="E138" s="534" t="s">
        <v>420</v>
      </c>
      <c r="F138" s="440">
        <v>3</v>
      </c>
      <c r="G138" s="550">
        <v>3</v>
      </c>
      <c r="H138" s="550">
        <v>18</v>
      </c>
      <c r="I138" s="550">
        <v>0</v>
      </c>
      <c r="J138" s="550">
        <v>9</v>
      </c>
      <c r="K138" s="113" t="s">
        <v>409</v>
      </c>
      <c r="L138" s="113" t="s">
        <v>408</v>
      </c>
    </row>
    <row r="139" spans="1:12" ht="31.5">
      <c r="A139" s="530"/>
      <c r="B139" s="544"/>
      <c r="C139" s="545" t="s">
        <v>279</v>
      </c>
      <c r="D139" s="534"/>
      <c r="E139" s="534"/>
      <c r="F139" s="42"/>
      <c r="G139" s="549"/>
      <c r="H139" s="549"/>
      <c r="I139" s="549"/>
      <c r="J139" s="549"/>
      <c r="K139" s="113"/>
      <c r="L139" s="113"/>
    </row>
    <row r="140" spans="1:12" ht="31.5">
      <c r="A140" s="530"/>
      <c r="B140" s="546" t="s">
        <v>416</v>
      </c>
      <c r="C140" s="545" t="s">
        <v>275</v>
      </c>
      <c r="D140" s="534" t="s">
        <v>170</v>
      </c>
      <c r="E140" s="534" t="s">
        <v>420</v>
      </c>
      <c r="F140" s="42">
        <v>1.5</v>
      </c>
      <c r="G140" s="549">
        <v>2</v>
      </c>
      <c r="H140" s="549">
        <v>9</v>
      </c>
      <c r="I140" s="549">
        <v>9</v>
      </c>
      <c r="J140" s="549">
        <v>0</v>
      </c>
      <c r="K140" s="113"/>
      <c r="L140" s="113" t="s">
        <v>403</v>
      </c>
    </row>
    <row r="141" spans="1:12" ht="31.5">
      <c r="A141" s="530"/>
      <c r="B141" s="547" t="s">
        <v>416</v>
      </c>
      <c r="C141" s="545" t="s">
        <v>271</v>
      </c>
      <c r="D141" s="534" t="s">
        <v>170</v>
      </c>
      <c r="E141" s="534" t="s">
        <v>420</v>
      </c>
      <c r="F141" s="42">
        <v>1.5</v>
      </c>
      <c r="G141" s="549">
        <v>2</v>
      </c>
      <c r="H141" s="549">
        <v>9</v>
      </c>
      <c r="I141" s="549">
        <v>9</v>
      </c>
      <c r="J141" s="549">
        <v>0</v>
      </c>
      <c r="K141" s="113"/>
      <c r="L141" s="113" t="s">
        <v>403</v>
      </c>
    </row>
    <row r="143" ht="15">
      <c r="C143" s="543" t="s">
        <v>417</v>
      </c>
    </row>
    <row r="144" spans="1:12" ht="15.75">
      <c r="A144" s="530"/>
      <c r="B144" s="203" t="s">
        <v>412</v>
      </c>
      <c r="C144" s="535" t="s">
        <v>215</v>
      </c>
      <c r="D144" s="553" t="s">
        <v>171</v>
      </c>
      <c r="E144" s="534" t="s">
        <v>420</v>
      </c>
      <c r="F144" s="36">
        <v>3</v>
      </c>
      <c r="G144" s="102">
        <v>6</v>
      </c>
      <c r="H144" s="101">
        <v>36</v>
      </c>
      <c r="I144" s="101">
        <v>9</v>
      </c>
      <c r="J144" s="101">
        <v>9</v>
      </c>
      <c r="K144" s="113" t="s">
        <v>419</v>
      </c>
      <c r="L144" s="113" t="s">
        <v>406</v>
      </c>
    </row>
    <row r="145" spans="1:12" ht="31.5">
      <c r="A145" s="530"/>
      <c r="B145" s="203" t="s">
        <v>412</v>
      </c>
      <c r="C145" s="535" t="s">
        <v>385</v>
      </c>
      <c r="D145" s="553" t="s">
        <v>171</v>
      </c>
      <c r="E145" s="534" t="s">
        <v>420</v>
      </c>
      <c r="F145" s="36">
        <v>1.5</v>
      </c>
      <c r="G145" s="102">
        <v>3</v>
      </c>
      <c r="H145" s="101">
        <v>18</v>
      </c>
      <c r="I145" s="101">
        <v>9</v>
      </c>
      <c r="J145" s="101">
        <v>0</v>
      </c>
      <c r="K145" s="113" t="s">
        <v>409</v>
      </c>
      <c r="L145" s="113" t="s">
        <v>414</v>
      </c>
    </row>
    <row r="146" spans="1:12" ht="31.5">
      <c r="A146" s="530"/>
      <c r="B146" s="203" t="s">
        <v>412</v>
      </c>
      <c r="C146" s="535" t="s">
        <v>386</v>
      </c>
      <c r="D146" s="553" t="s">
        <v>171</v>
      </c>
      <c r="E146" s="534" t="s">
        <v>420</v>
      </c>
      <c r="F146" s="36">
        <v>1.5</v>
      </c>
      <c r="G146" s="102">
        <v>3</v>
      </c>
      <c r="H146" s="549">
        <v>18</v>
      </c>
      <c r="I146" s="549">
        <v>9</v>
      </c>
      <c r="J146" s="549">
        <v>0</v>
      </c>
      <c r="K146" s="113" t="s">
        <v>409</v>
      </c>
      <c r="L146" s="113" t="s">
        <v>403</v>
      </c>
    </row>
    <row r="147" spans="1:12" ht="15.75">
      <c r="A147" s="530"/>
      <c r="B147" s="203" t="s">
        <v>412</v>
      </c>
      <c r="C147" s="535" t="s">
        <v>387</v>
      </c>
      <c r="D147" s="553" t="s">
        <v>171</v>
      </c>
      <c r="E147" s="534" t="s">
        <v>420</v>
      </c>
      <c r="F147" s="552">
        <v>1.5</v>
      </c>
      <c r="G147" s="161">
        <v>3</v>
      </c>
      <c r="H147" s="549">
        <v>18</v>
      </c>
      <c r="I147" s="549">
        <v>0</v>
      </c>
      <c r="J147" s="549">
        <v>9</v>
      </c>
      <c r="K147" s="113" t="s">
        <v>419</v>
      </c>
      <c r="L147" s="113" t="s">
        <v>406</v>
      </c>
    </row>
    <row r="148" spans="1:12" ht="15.75">
      <c r="A148" s="530"/>
      <c r="B148" s="203" t="s">
        <v>412</v>
      </c>
      <c r="C148" s="535" t="s">
        <v>388</v>
      </c>
      <c r="D148" s="553" t="s">
        <v>171</v>
      </c>
      <c r="E148" s="534" t="s">
        <v>420</v>
      </c>
      <c r="F148" s="55">
        <v>1</v>
      </c>
      <c r="G148" s="467">
        <v>2</v>
      </c>
      <c r="H148" s="549">
        <v>9</v>
      </c>
      <c r="I148" s="549">
        <v>9</v>
      </c>
      <c r="J148" s="549"/>
      <c r="K148" s="113" t="s">
        <v>419</v>
      </c>
      <c r="L148" s="113" t="s">
        <v>403</v>
      </c>
    </row>
    <row r="149" spans="1:12" ht="32.25" thickBot="1">
      <c r="A149" s="530"/>
      <c r="B149" s="203" t="s">
        <v>412</v>
      </c>
      <c r="C149" s="535" t="s">
        <v>377</v>
      </c>
      <c r="D149" s="553" t="s">
        <v>171</v>
      </c>
      <c r="E149" s="534" t="s">
        <v>420</v>
      </c>
      <c r="F149" s="170">
        <v>2.5</v>
      </c>
      <c r="G149" s="102">
        <v>5</v>
      </c>
      <c r="H149" s="549">
        <v>27</v>
      </c>
      <c r="I149" s="549">
        <v>18</v>
      </c>
      <c r="J149" s="549">
        <v>0</v>
      </c>
      <c r="K149" s="113" t="s">
        <v>419</v>
      </c>
      <c r="L149" s="113" t="s">
        <v>418</v>
      </c>
    </row>
    <row r="150" spans="1:12" ht="31.5">
      <c r="A150" s="530"/>
      <c r="B150" s="544"/>
      <c r="C150" s="545" t="s">
        <v>263</v>
      </c>
      <c r="D150" s="553"/>
      <c r="E150" s="534"/>
      <c r="F150" s="163"/>
      <c r="G150" s="129"/>
      <c r="H150" s="549"/>
      <c r="I150" s="549"/>
      <c r="J150" s="549"/>
      <c r="K150" s="113"/>
      <c r="L150" s="113"/>
    </row>
    <row r="151" spans="1:12" ht="31.5">
      <c r="A151" s="530"/>
      <c r="B151" s="546" t="s">
        <v>416</v>
      </c>
      <c r="C151" s="545" t="s">
        <v>264</v>
      </c>
      <c r="D151" s="553" t="s">
        <v>171</v>
      </c>
      <c r="E151" s="534" t="s">
        <v>420</v>
      </c>
      <c r="F151" s="42">
        <v>3</v>
      </c>
      <c r="G151" s="24">
        <v>4</v>
      </c>
      <c r="H151" s="549">
        <v>18</v>
      </c>
      <c r="I151" s="549">
        <v>0</v>
      </c>
      <c r="J151" s="549">
        <v>18</v>
      </c>
      <c r="K151" s="113" t="s">
        <v>409</v>
      </c>
      <c r="L151" s="113" t="s">
        <v>403</v>
      </c>
    </row>
    <row r="152" spans="1:12" ht="31.5">
      <c r="A152" s="530"/>
      <c r="B152" s="547" t="s">
        <v>416</v>
      </c>
      <c r="C152" s="545" t="s">
        <v>265</v>
      </c>
      <c r="D152" s="553" t="s">
        <v>171</v>
      </c>
      <c r="E152" s="534" t="s">
        <v>420</v>
      </c>
      <c r="F152" s="42">
        <v>3</v>
      </c>
      <c r="G152" s="24">
        <v>4</v>
      </c>
      <c r="H152" s="549">
        <v>18</v>
      </c>
      <c r="I152" s="549">
        <v>0</v>
      </c>
      <c r="J152" s="549">
        <v>18</v>
      </c>
      <c r="K152" s="113" t="s">
        <v>409</v>
      </c>
      <c r="L152" s="113" t="s">
        <v>403</v>
      </c>
    </row>
    <row r="153" spans="1:12" ht="31.5">
      <c r="A153" s="530"/>
      <c r="B153" s="544"/>
      <c r="C153" s="545" t="s">
        <v>279</v>
      </c>
      <c r="D153" s="553"/>
      <c r="E153" s="534"/>
      <c r="F153" s="42"/>
      <c r="G153" s="24"/>
      <c r="H153" s="549"/>
      <c r="I153" s="549"/>
      <c r="J153" s="549"/>
      <c r="K153" s="113"/>
      <c r="L153" s="113"/>
    </row>
    <row r="154" spans="1:12" ht="31.5">
      <c r="A154" s="530"/>
      <c r="B154" s="546" t="s">
        <v>416</v>
      </c>
      <c r="C154" s="545" t="s">
        <v>275</v>
      </c>
      <c r="D154" s="553" t="s">
        <v>171</v>
      </c>
      <c r="E154" s="534" t="s">
        <v>420</v>
      </c>
      <c r="F154" s="42">
        <v>5</v>
      </c>
      <c r="G154" s="24">
        <v>6</v>
      </c>
      <c r="H154" s="549">
        <v>27</v>
      </c>
      <c r="I154" s="549">
        <v>27</v>
      </c>
      <c r="J154" s="549">
        <v>0</v>
      </c>
      <c r="K154" s="113" t="s">
        <v>409</v>
      </c>
      <c r="L154" s="113" t="s">
        <v>403</v>
      </c>
    </row>
    <row r="155" spans="1:12" ht="31.5">
      <c r="A155" s="530"/>
      <c r="B155" s="547" t="s">
        <v>416</v>
      </c>
      <c r="C155" s="545" t="s">
        <v>271</v>
      </c>
      <c r="D155" s="553" t="s">
        <v>171</v>
      </c>
      <c r="E155" s="534" t="s">
        <v>420</v>
      </c>
      <c r="F155" s="42">
        <v>5</v>
      </c>
      <c r="G155" s="24">
        <v>6</v>
      </c>
      <c r="H155" s="549">
        <v>27</v>
      </c>
      <c r="I155" s="549">
        <v>27</v>
      </c>
      <c r="J155" s="549">
        <v>0</v>
      </c>
      <c r="K155" s="113" t="s">
        <v>409</v>
      </c>
      <c r="L155" s="113" t="s">
        <v>403</v>
      </c>
    </row>
  </sheetData>
  <sheetProtection/>
  <mergeCells count="33">
    <mergeCell ref="G50:G52"/>
    <mergeCell ref="H50:J50"/>
    <mergeCell ref="H51:J51"/>
    <mergeCell ref="K51:K52"/>
    <mergeCell ref="L51:L52"/>
    <mergeCell ref="G2:G4"/>
    <mergeCell ref="H2:J2"/>
    <mergeCell ref="H3:J3"/>
    <mergeCell ref="K3:K4"/>
    <mergeCell ref="L3:L4"/>
    <mergeCell ref="A50:A52"/>
    <mergeCell ref="B50:B52"/>
    <mergeCell ref="C50:C52"/>
    <mergeCell ref="D50:D52"/>
    <mergeCell ref="E50:E52"/>
    <mergeCell ref="F112:F114"/>
    <mergeCell ref="F50:F52"/>
    <mergeCell ref="A2:A4"/>
    <mergeCell ref="B2:B4"/>
    <mergeCell ref="C2:C4"/>
    <mergeCell ref="D2:D4"/>
    <mergeCell ref="E2:E4"/>
    <mergeCell ref="F2:F4"/>
    <mergeCell ref="G112:G114"/>
    <mergeCell ref="H112:J112"/>
    <mergeCell ref="H113:J113"/>
    <mergeCell ref="K113:K114"/>
    <mergeCell ref="L113:L114"/>
    <mergeCell ref="A112:A114"/>
    <mergeCell ref="B112:B114"/>
    <mergeCell ref="C112:C114"/>
    <mergeCell ref="D112:D114"/>
    <mergeCell ref="E112:E1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2024-05-29T19:13:17Z</cp:lastPrinted>
  <dcterms:created xsi:type="dcterms:W3CDTF">2018-09-25T13:00:18Z</dcterms:created>
  <dcterms:modified xsi:type="dcterms:W3CDTF">2024-06-27T11:14:44Z</dcterms:modified>
  <cp:category/>
  <cp:version/>
  <cp:contentType/>
  <cp:contentStatus/>
</cp:coreProperties>
</file>